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Work\data sets\New Dimentions\"/>
    </mc:Choice>
  </mc:AlternateContent>
  <xr:revisionPtr revIDLastSave="0" documentId="13_ncr:1_{07DA5BEB-5596-470F-ABA6-65E89351BD1E}" xr6:coauthVersionLast="45" xr6:coauthVersionMax="45" xr10:uidLastSave="{00000000-0000-0000-0000-000000000000}"/>
  <bookViews>
    <workbookView xWindow="-48" yWindow="-48" windowWidth="30816" windowHeight="16776" activeTab="4" xr2:uid="{00000000-000D-0000-FFFF-FFFF00000000}"/>
  </bookViews>
  <sheets>
    <sheet name="Base" sheetId="1" r:id="rId1"/>
    <sheet name="Percent" sheetId="2" r:id="rId2"/>
    <sheet name="Adjustment" sheetId="3" r:id="rId3"/>
    <sheet name="Result" sheetId="4" r:id="rId4"/>
    <sheet name="Result (3)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0" i="7" l="1"/>
  <c r="P103" i="7"/>
  <c r="Q103" i="7"/>
  <c r="R103" i="7"/>
  <c r="S103" i="7"/>
  <c r="T103" i="7"/>
  <c r="U103" i="7"/>
  <c r="V103" i="7"/>
  <c r="P104" i="7"/>
  <c r="Q104" i="7"/>
  <c r="R104" i="7"/>
  <c r="S104" i="7"/>
  <c r="T104" i="7"/>
  <c r="U104" i="7"/>
  <c r="V104" i="7"/>
  <c r="P105" i="7"/>
  <c r="Q105" i="7"/>
  <c r="R105" i="7"/>
  <c r="S105" i="7"/>
  <c r="T105" i="7"/>
  <c r="U105" i="7"/>
  <c r="V105" i="7"/>
  <c r="P106" i="7"/>
  <c r="Q106" i="7"/>
  <c r="R106" i="7"/>
  <c r="S106" i="7"/>
  <c r="T106" i="7"/>
  <c r="U106" i="7"/>
  <c r="V106" i="7"/>
  <c r="P107" i="7"/>
  <c r="Q107" i="7"/>
  <c r="R107" i="7"/>
  <c r="S107" i="7"/>
  <c r="T107" i="7"/>
  <c r="U107" i="7"/>
  <c r="V107" i="7"/>
  <c r="P108" i="7"/>
  <c r="Q108" i="7"/>
  <c r="R108" i="7"/>
  <c r="S108" i="7"/>
  <c r="T108" i="7"/>
  <c r="U108" i="7"/>
  <c r="V108" i="7"/>
  <c r="P109" i="7"/>
  <c r="Q109" i="7"/>
  <c r="R109" i="7"/>
  <c r="S109" i="7"/>
  <c r="T109" i="7"/>
  <c r="U109" i="7"/>
  <c r="V109" i="7"/>
  <c r="P110" i="7"/>
  <c r="Q110" i="7"/>
  <c r="R110" i="7"/>
  <c r="S110" i="7"/>
  <c r="T110" i="7"/>
  <c r="V110" i="7"/>
  <c r="P111" i="7"/>
  <c r="Q111" i="7"/>
  <c r="R111" i="7"/>
  <c r="S111" i="7"/>
  <c r="T111" i="7"/>
  <c r="U111" i="7"/>
  <c r="V111" i="7"/>
  <c r="P112" i="7"/>
  <c r="Q112" i="7"/>
  <c r="R112" i="7"/>
  <c r="S112" i="7"/>
  <c r="T112" i="7"/>
  <c r="U112" i="7"/>
  <c r="V112" i="7"/>
  <c r="P113" i="7"/>
  <c r="Q113" i="7"/>
  <c r="R113" i="7"/>
  <c r="S113" i="7"/>
  <c r="T113" i="7"/>
  <c r="U113" i="7"/>
  <c r="V113" i="7"/>
  <c r="P114" i="7"/>
  <c r="Q114" i="7"/>
  <c r="R114" i="7"/>
  <c r="S114" i="7"/>
  <c r="T114" i="7"/>
  <c r="U114" i="7"/>
  <c r="V114" i="7"/>
  <c r="P115" i="7"/>
  <c r="Q115" i="7"/>
  <c r="R115" i="7"/>
  <c r="S115" i="7"/>
  <c r="T115" i="7"/>
  <c r="U115" i="7"/>
  <c r="V115" i="7"/>
  <c r="P116" i="7"/>
  <c r="Q116" i="7"/>
  <c r="R116" i="7"/>
  <c r="S116" i="7"/>
  <c r="T116" i="7"/>
  <c r="U116" i="7"/>
  <c r="V116" i="7"/>
  <c r="P117" i="7"/>
  <c r="Q117" i="7"/>
  <c r="R117" i="7"/>
  <c r="S117" i="7"/>
  <c r="T117" i="7"/>
  <c r="U117" i="7"/>
  <c r="V117" i="7"/>
  <c r="P118" i="7"/>
  <c r="Q118" i="7"/>
  <c r="R118" i="7"/>
  <c r="S118" i="7"/>
  <c r="T118" i="7"/>
  <c r="U118" i="7"/>
  <c r="V118" i="7"/>
  <c r="P119" i="7"/>
  <c r="Q119" i="7"/>
  <c r="R119" i="7"/>
  <c r="S119" i="7"/>
  <c r="T119" i="7"/>
  <c r="U119" i="7"/>
  <c r="V119" i="7"/>
  <c r="P120" i="7"/>
  <c r="Q120" i="7"/>
  <c r="R120" i="7"/>
  <c r="S120" i="7"/>
  <c r="T120" i="7"/>
  <c r="U120" i="7"/>
  <c r="V120" i="7"/>
  <c r="P121" i="7"/>
  <c r="Q121" i="7"/>
  <c r="R121" i="7"/>
  <c r="S121" i="7"/>
  <c r="T121" i="7"/>
  <c r="U121" i="7"/>
  <c r="V121" i="7"/>
  <c r="P122" i="7"/>
  <c r="Q122" i="7"/>
  <c r="R122" i="7"/>
  <c r="S122" i="7"/>
  <c r="T122" i="7"/>
  <c r="U122" i="7"/>
  <c r="V122" i="7"/>
  <c r="P123" i="7"/>
  <c r="Q123" i="7"/>
  <c r="R123" i="7"/>
  <c r="S123" i="7"/>
  <c r="T123" i="7"/>
  <c r="U123" i="7"/>
  <c r="V123" i="7"/>
  <c r="P124" i="7"/>
  <c r="Q124" i="7"/>
  <c r="R124" i="7"/>
  <c r="S124" i="7"/>
  <c r="T124" i="7"/>
  <c r="U124" i="7"/>
  <c r="V124" i="7"/>
  <c r="P125" i="7"/>
  <c r="Q125" i="7"/>
  <c r="R125" i="7"/>
  <c r="S125" i="7"/>
  <c r="T125" i="7"/>
  <c r="U125" i="7"/>
  <c r="V125" i="7"/>
  <c r="P126" i="7"/>
  <c r="Q126" i="7"/>
  <c r="R126" i="7"/>
  <c r="S126" i="7"/>
  <c r="T126" i="7"/>
  <c r="U126" i="7"/>
  <c r="V126" i="7"/>
  <c r="P127" i="7"/>
  <c r="Q127" i="7"/>
  <c r="R127" i="7"/>
  <c r="S127" i="7"/>
  <c r="T127" i="7"/>
  <c r="U127" i="7"/>
  <c r="V127" i="7"/>
  <c r="P128" i="7"/>
  <c r="Q128" i="7"/>
  <c r="R128" i="7"/>
  <c r="S128" i="7"/>
  <c r="T128" i="7"/>
  <c r="U128" i="7"/>
  <c r="V128" i="7"/>
  <c r="P129" i="7"/>
  <c r="Q129" i="7"/>
  <c r="R129" i="7"/>
  <c r="S129" i="7"/>
  <c r="T129" i="7"/>
  <c r="U129" i="7"/>
  <c r="V129" i="7"/>
  <c r="P130" i="7"/>
  <c r="Q130" i="7"/>
  <c r="R130" i="7"/>
  <c r="S130" i="7"/>
  <c r="T130" i="7"/>
  <c r="U130" i="7"/>
  <c r="V130" i="7"/>
  <c r="P131" i="7"/>
  <c r="Q131" i="7"/>
  <c r="R131" i="7"/>
  <c r="S131" i="7"/>
  <c r="T131" i="7"/>
  <c r="U131" i="7"/>
  <c r="V131" i="7"/>
  <c r="P132" i="7"/>
  <c r="Q132" i="7"/>
  <c r="R132" i="7"/>
  <c r="S132" i="7"/>
  <c r="T132" i="7"/>
  <c r="U132" i="7"/>
  <c r="V132" i="7"/>
  <c r="P133" i="7"/>
  <c r="Q133" i="7"/>
  <c r="R133" i="7"/>
  <c r="S133" i="7"/>
  <c r="T133" i="7"/>
  <c r="U133" i="7"/>
  <c r="V133" i="7"/>
  <c r="P134" i="7"/>
  <c r="Q134" i="7"/>
  <c r="R134" i="7"/>
  <c r="S134" i="7"/>
  <c r="T134" i="7"/>
  <c r="U134" i="7"/>
  <c r="V134" i="7"/>
  <c r="P135" i="7"/>
  <c r="Q135" i="7"/>
  <c r="R135" i="7"/>
  <c r="S135" i="7"/>
  <c r="T135" i="7"/>
  <c r="U135" i="7"/>
  <c r="V135" i="7"/>
  <c r="P136" i="7"/>
  <c r="Q136" i="7"/>
  <c r="R136" i="7"/>
  <c r="S136" i="7"/>
  <c r="T136" i="7"/>
  <c r="U136" i="7"/>
  <c r="V136" i="7"/>
  <c r="P137" i="7"/>
  <c r="Q137" i="7"/>
  <c r="R137" i="7"/>
  <c r="S137" i="7"/>
  <c r="T137" i="7"/>
  <c r="U137" i="7"/>
  <c r="V137" i="7"/>
  <c r="P138" i="7"/>
  <c r="Q138" i="7"/>
  <c r="R138" i="7"/>
  <c r="S138" i="7"/>
  <c r="T138" i="7"/>
  <c r="U138" i="7"/>
  <c r="V138" i="7"/>
  <c r="P139" i="7"/>
  <c r="Q139" i="7"/>
  <c r="R139" i="7"/>
  <c r="S139" i="7"/>
  <c r="T139" i="7"/>
  <c r="U139" i="7"/>
  <c r="V139" i="7"/>
  <c r="P140" i="7"/>
  <c r="Q140" i="7"/>
  <c r="R140" i="7"/>
  <c r="S140" i="7"/>
  <c r="T140" i="7"/>
  <c r="U140" i="7"/>
  <c r="V140" i="7"/>
  <c r="P141" i="7"/>
  <c r="Q141" i="7"/>
  <c r="R141" i="7"/>
  <c r="S141" i="7"/>
  <c r="T141" i="7"/>
  <c r="U141" i="7"/>
  <c r="V141" i="7"/>
  <c r="P142" i="7"/>
  <c r="Q142" i="7"/>
  <c r="R142" i="7"/>
  <c r="S142" i="7"/>
  <c r="T142" i="7"/>
  <c r="U142" i="7"/>
  <c r="V142" i="7"/>
  <c r="P143" i="7"/>
  <c r="Q143" i="7"/>
  <c r="R143" i="7"/>
  <c r="S143" i="7"/>
  <c r="T143" i="7"/>
  <c r="U143" i="7"/>
  <c r="V143" i="7"/>
  <c r="P144" i="7"/>
  <c r="Q144" i="7"/>
  <c r="R144" i="7"/>
  <c r="S144" i="7"/>
  <c r="T144" i="7"/>
  <c r="U144" i="7"/>
  <c r="V144" i="7"/>
  <c r="P145" i="7"/>
  <c r="Q145" i="7"/>
  <c r="R145" i="7"/>
  <c r="S145" i="7"/>
  <c r="T145" i="7"/>
  <c r="U145" i="7"/>
  <c r="V145" i="7"/>
  <c r="P146" i="7"/>
  <c r="Q146" i="7"/>
  <c r="R146" i="7"/>
  <c r="S146" i="7"/>
  <c r="T146" i="7"/>
  <c r="U146" i="7"/>
  <c r="V146" i="7"/>
  <c r="P147" i="7"/>
  <c r="Q147" i="7"/>
  <c r="R147" i="7"/>
  <c r="S147" i="7"/>
  <c r="T147" i="7"/>
  <c r="U147" i="7"/>
  <c r="V147" i="7"/>
  <c r="P148" i="7"/>
  <c r="Q148" i="7"/>
  <c r="R148" i="7"/>
  <c r="S148" i="7"/>
  <c r="T148" i="7"/>
  <c r="U148" i="7"/>
  <c r="V148" i="7"/>
  <c r="P149" i="7"/>
  <c r="Q149" i="7"/>
  <c r="R149" i="7"/>
  <c r="S149" i="7"/>
  <c r="T149" i="7"/>
  <c r="U149" i="7"/>
  <c r="V149" i="7"/>
  <c r="P150" i="7"/>
  <c r="Q150" i="7"/>
  <c r="R150" i="7"/>
  <c r="S150" i="7"/>
  <c r="T150" i="7"/>
  <c r="U150" i="7"/>
  <c r="V150" i="7"/>
  <c r="P151" i="7"/>
  <c r="Q151" i="7"/>
  <c r="R151" i="7"/>
  <c r="S151" i="7"/>
  <c r="T151" i="7"/>
  <c r="U151" i="7"/>
  <c r="V151" i="7"/>
  <c r="P152" i="7"/>
  <c r="Q152" i="7"/>
  <c r="R152" i="7"/>
  <c r="S152" i="7"/>
  <c r="T152" i="7"/>
  <c r="U152" i="7"/>
  <c r="V152" i="7"/>
  <c r="P153" i="7"/>
  <c r="Q153" i="7"/>
  <c r="R153" i="7"/>
  <c r="S153" i="7"/>
  <c r="T153" i="7"/>
  <c r="U153" i="7"/>
  <c r="V153" i="7"/>
  <c r="P154" i="7"/>
  <c r="Q154" i="7"/>
  <c r="R154" i="7"/>
  <c r="S154" i="7"/>
  <c r="T154" i="7"/>
  <c r="U154" i="7"/>
  <c r="V154" i="7"/>
  <c r="P155" i="7"/>
  <c r="Q155" i="7"/>
  <c r="R155" i="7"/>
  <c r="S155" i="7"/>
  <c r="T155" i="7"/>
  <c r="U155" i="7"/>
  <c r="V155" i="7"/>
  <c r="P156" i="7"/>
  <c r="Q156" i="7"/>
  <c r="R156" i="7"/>
  <c r="S156" i="7"/>
  <c r="T156" i="7"/>
  <c r="U156" i="7"/>
  <c r="V156" i="7"/>
  <c r="P157" i="7"/>
  <c r="Q157" i="7"/>
  <c r="R157" i="7"/>
  <c r="S157" i="7"/>
  <c r="T157" i="7"/>
  <c r="U157" i="7"/>
  <c r="V157" i="7"/>
  <c r="P158" i="7"/>
  <c r="Q158" i="7"/>
  <c r="R158" i="7"/>
  <c r="S158" i="7"/>
  <c r="T158" i="7"/>
  <c r="U158" i="7"/>
  <c r="V158" i="7"/>
  <c r="P159" i="7"/>
  <c r="Q159" i="7"/>
  <c r="R159" i="7"/>
  <c r="S159" i="7"/>
  <c r="T159" i="7"/>
  <c r="U159" i="7"/>
  <c r="V159" i="7"/>
  <c r="P160" i="7"/>
  <c r="Q160" i="7"/>
  <c r="R160" i="7"/>
  <c r="S160" i="7"/>
  <c r="T160" i="7"/>
  <c r="U160" i="7"/>
  <c r="V160" i="7"/>
  <c r="P161" i="7"/>
  <c r="Q161" i="7"/>
  <c r="R161" i="7"/>
  <c r="S161" i="7"/>
  <c r="T161" i="7"/>
  <c r="U161" i="7"/>
  <c r="V161" i="7"/>
  <c r="P162" i="7"/>
  <c r="Q162" i="7"/>
  <c r="R162" i="7"/>
  <c r="S162" i="7"/>
  <c r="T162" i="7"/>
  <c r="U162" i="7"/>
  <c r="V162" i="7"/>
  <c r="P163" i="7"/>
  <c r="Q163" i="7"/>
  <c r="R163" i="7"/>
  <c r="S163" i="7"/>
  <c r="T163" i="7"/>
  <c r="U163" i="7"/>
  <c r="V163" i="7"/>
  <c r="P164" i="7"/>
  <c r="Q164" i="7"/>
  <c r="R164" i="7"/>
  <c r="S164" i="7"/>
  <c r="T164" i="7"/>
  <c r="U164" i="7"/>
  <c r="V164" i="7"/>
  <c r="P165" i="7"/>
  <c r="Q165" i="7"/>
  <c r="R165" i="7"/>
  <c r="S165" i="7"/>
  <c r="T165" i="7"/>
  <c r="U165" i="7"/>
  <c r="V165" i="7"/>
  <c r="P166" i="7"/>
  <c r="Q166" i="7"/>
  <c r="R166" i="7"/>
  <c r="S166" i="7"/>
  <c r="T166" i="7"/>
  <c r="U166" i="7"/>
  <c r="V166" i="7"/>
  <c r="P167" i="7"/>
  <c r="Q167" i="7"/>
  <c r="R167" i="7"/>
  <c r="S167" i="7"/>
  <c r="T167" i="7"/>
  <c r="U167" i="7"/>
  <c r="V167" i="7"/>
  <c r="P168" i="7"/>
  <c r="Q168" i="7"/>
  <c r="R168" i="7"/>
  <c r="S168" i="7"/>
  <c r="T168" i="7"/>
  <c r="U168" i="7"/>
  <c r="V168" i="7"/>
  <c r="P169" i="7"/>
  <c r="Q169" i="7"/>
  <c r="R169" i="7"/>
  <c r="S169" i="7"/>
  <c r="T169" i="7"/>
  <c r="U169" i="7"/>
  <c r="V169" i="7"/>
  <c r="P170" i="7"/>
  <c r="Q170" i="7"/>
  <c r="R170" i="7"/>
  <c r="S170" i="7"/>
  <c r="T170" i="7"/>
  <c r="U170" i="7"/>
  <c r="V170" i="7"/>
  <c r="P171" i="7"/>
  <c r="Q171" i="7"/>
  <c r="R171" i="7"/>
  <c r="S171" i="7"/>
  <c r="T171" i="7"/>
  <c r="U171" i="7"/>
  <c r="V171" i="7"/>
  <c r="P172" i="7"/>
  <c r="Q172" i="7"/>
  <c r="R172" i="7"/>
  <c r="S172" i="7"/>
  <c r="T172" i="7"/>
  <c r="U172" i="7"/>
  <c r="V172" i="7"/>
  <c r="P173" i="7"/>
  <c r="Q173" i="7"/>
  <c r="R173" i="7"/>
  <c r="S173" i="7"/>
  <c r="T173" i="7"/>
  <c r="U173" i="7"/>
  <c r="V173" i="7"/>
  <c r="P174" i="7"/>
  <c r="Q174" i="7"/>
  <c r="R174" i="7"/>
  <c r="S174" i="7"/>
  <c r="T174" i="7"/>
  <c r="U174" i="7"/>
  <c r="V174" i="7"/>
  <c r="P175" i="7"/>
  <c r="Q175" i="7"/>
  <c r="R175" i="7"/>
  <c r="S175" i="7"/>
  <c r="T175" i="7"/>
  <c r="U175" i="7"/>
  <c r="V175" i="7"/>
  <c r="P176" i="7"/>
  <c r="Q176" i="7"/>
  <c r="R176" i="7"/>
  <c r="S176" i="7"/>
  <c r="T176" i="7"/>
  <c r="U176" i="7"/>
  <c r="V176" i="7"/>
  <c r="P177" i="7"/>
  <c r="Q177" i="7"/>
  <c r="R177" i="7"/>
  <c r="S177" i="7"/>
  <c r="T177" i="7"/>
  <c r="U177" i="7"/>
  <c r="V177" i="7"/>
  <c r="P178" i="7"/>
  <c r="Q178" i="7"/>
  <c r="R178" i="7"/>
  <c r="S178" i="7"/>
  <c r="T178" i="7"/>
  <c r="U178" i="7"/>
  <c r="V178" i="7"/>
  <c r="P179" i="7"/>
  <c r="Q179" i="7"/>
  <c r="R179" i="7"/>
  <c r="S179" i="7"/>
  <c r="T179" i="7"/>
  <c r="U179" i="7"/>
  <c r="V179" i="7"/>
  <c r="P180" i="7"/>
  <c r="Q180" i="7"/>
  <c r="R180" i="7"/>
  <c r="S180" i="7"/>
  <c r="T180" i="7"/>
  <c r="U180" i="7"/>
  <c r="V180" i="7"/>
  <c r="P181" i="7"/>
  <c r="Q181" i="7"/>
  <c r="R181" i="7"/>
  <c r="S181" i="7"/>
  <c r="T181" i="7"/>
  <c r="U181" i="7"/>
  <c r="V181" i="7"/>
  <c r="P182" i="7"/>
  <c r="Q182" i="7"/>
  <c r="R182" i="7"/>
  <c r="S182" i="7"/>
  <c r="T182" i="7"/>
  <c r="U182" i="7"/>
  <c r="V182" i="7"/>
  <c r="P183" i="7"/>
  <c r="Q183" i="7"/>
  <c r="R183" i="7"/>
  <c r="S183" i="7"/>
  <c r="T183" i="7"/>
  <c r="U183" i="7"/>
  <c r="V183" i="7"/>
  <c r="P184" i="7"/>
  <c r="Q184" i="7"/>
  <c r="R184" i="7"/>
  <c r="S184" i="7"/>
  <c r="T184" i="7"/>
  <c r="U184" i="7"/>
  <c r="V184" i="7"/>
  <c r="P185" i="7"/>
  <c r="Q185" i="7"/>
  <c r="R185" i="7"/>
  <c r="S185" i="7"/>
  <c r="T185" i="7"/>
  <c r="U185" i="7"/>
  <c r="V185" i="7"/>
  <c r="P186" i="7"/>
  <c r="Q186" i="7"/>
  <c r="R186" i="7"/>
  <c r="S186" i="7"/>
  <c r="T186" i="7"/>
  <c r="U186" i="7"/>
  <c r="V186" i="7"/>
  <c r="P187" i="7"/>
  <c r="Q187" i="7"/>
  <c r="R187" i="7"/>
  <c r="S187" i="7"/>
  <c r="T187" i="7"/>
  <c r="U187" i="7"/>
  <c r="V187" i="7"/>
  <c r="P188" i="7"/>
  <c r="Q188" i="7"/>
  <c r="R188" i="7"/>
  <c r="S188" i="7"/>
  <c r="T188" i="7"/>
  <c r="U188" i="7"/>
  <c r="V188" i="7"/>
  <c r="P189" i="7"/>
  <c r="Q189" i="7"/>
  <c r="R189" i="7"/>
  <c r="S189" i="7"/>
  <c r="T189" i="7"/>
  <c r="U189" i="7"/>
  <c r="V189" i="7"/>
  <c r="P190" i="7"/>
  <c r="Q190" i="7"/>
  <c r="R190" i="7"/>
  <c r="S190" i="7"/>
  <c r="T190" i="7"/>
  <c r="U190" i="7"/>
  <c r="V190" i="7"/>
  <c r="P191" i="7"/>
  <c r="Q191" i="7"/>
  <c r="R191" i="7"/>
  <c r="S191" i="7"/>
  <c r="T191" i="7"/>
  <c r="U191" i="7"/>
  <c r="V191" i="7"/>
  <c r="P192" i="7"/>
  <c r="Q192" i="7"/>
  <c r="R192" i="7"/>
  <c r="S192" i="7"/>
  <c r="T192" i="7"/>
  <c r="U192" i="7"/>
  <c r="V192" i="7"/>
  <c r="P193" i="7"/>
  <c r="Q193" i="7"/>
  <c r="R193" i="7"/>
  <c r="S193" i="7"/>
  <c r="T193" i="7"/>
  <c r="U193" i="7"/>
  <c r="V193" i="7"/>
  <c r="P194" i="7"/>
  <c r="Q194" i="7"/>
  <c r="R194" i="7"/>
  <c r="S194" i="7"/>
  <c r="T194" i="7"/>
  <c r="U194" i="7"/>
  <c r="V194" i="7"/>
  <c r="Q102" i="7"/>
  <c r="R102" i="7"/>
  <c r="S102" i="7"/>
  <c r="T102" i="7"/>
  <c r="U102" i="7"/>
  <c r="V102" i="7"/>
  <c r="P102" i="7"/>
  <c r="P3" i="2"/>
  <c r="Q3" i="2"/>
  <c r="U3" i="2"/>
  <c r="V3" i="2"/>
  <c r="W3" i="2"/>
  <c r="P4" i="2"/>
  <c r="Q4" i="2"/>
  <c r="U4" i="2"/>
  <c r="V4" i="2"/>
  <c r="W4" i="2"/>
  <c r="P5" i="2"/>
  <c r="Q5" i="2"/>
  <c r="U5" i="2"/>
  <c r="V5" i="2"/>
  <c r="P6" i="2"/>
  <c r="Q6" i="2"/>
  <c r="U6" i="2"/>
  <c r="V6" i="2"/>
  <c r="P7" i="2"/>
  <c r="Q7" i="2"/>
  <c r="U7" i="2"/>
  <c r="V7" i="2"/>
  <c r="Y7" i="2"/>
  <c r="P8" i="2"/>
  <c r="Q8" i="2"/>
  <c r="S8" i="2"/>
  <c r="U8" i="2"/>
  <c r="V8" i="2"/>
  <c r="P9" i="2"/>
  <c r="Q9" i="2"/>
  <c r="U9" i="2"/>
  <c r="V9" i="2"/>
  <c r="X9" i="2"/>
  <c r="Y9" i="2"/>
  <c r="P10" i="2"/>
  <c r="Q10" i="2"/>
  <c r="U10" i="2"/>
  <c r="V10" i="2"/>
  <c r="P11" i="2"/>
  <c r="Q11" i="2"/>
  <c r="S11" i="2"/>
  <c r="U11" i="2"/>
  <c r="V11" i="2"/>
  <c r="P12" i="2"/>
  <c r="Q12" i="2"/>
  <c r="U12" i="2"/>
  <c r="V12" i="2"/>
  <c r="Y12" i="2"/>
  <c r="P13" i="2"/>
  <c r="Q13" i="2"/>
  <c r="U13" i="2"/>
  <c r="V13" i="2"/>
  <c r="W13" i="2"/>
  <c r="Y13" i="2"/>
  <c r="P14" i="2"/>
  <c r="Q14" i="2"/>
  <c r="S14" i="2"/>
  <c r="U14" i="2"/>
  <c r="V14" i="2"/>
  <c r="W14" i="2"/>
  <c r="P15" i="2"/>
  <c r="Q15" i="2"/>
  <c r="U15" i="2"/>
  <c r="V15" i="2"/>
  <c r="W15" i="2"/>
  <c r="P16" i="2"/>
  <c r="Q16" i="2"/>
  <c r="S16" i="2"/>
  <c r="T16" i="2"/>
  <c r="U16" i="2"/>
  <c r="V16" i="2"/>
  <c r="W16" i="2"/>
  <c r="P17" i="2"/>
  <c r="Q17" i="2"/>
  <c r="T17" i="2"/>
  <c r="U17" i="2"/>
  <c r="V17" i="2"/>
  <c r="W17" i="2"/>
  <c r="P18" i="2"/>
  <c r="Q18" i="2"/>
  <c r="T18" i="2"/>
  <c r="U18" i="2"/>
  <c r="V18" i="2"/>
  <c r="W18" i="2"/>
  <c r="P19" i="2"/>
  <c r="Q19" i="2"/>
  <c r="S19" i="2"/>
  <c r="U19" i="2"/>
  <c r="V19" i="2"/>
  <c r="W19" i="2"/>
  <c r="Y19" i="2"/>
  <c r="P20" i="2"/>
  <c r="Q20" i="2"/>
  <c r="U20" i="2"/>
  <c r="V20" i="2"/>
  <c r="W20" i="2"/>
  <c r="Y20" i="2"/>
  <c r="P21" i="2"/>
  <c r="Q21" i="2"/>
  <c r="U21" i="2"/>
  <c r="V21" i="2"/>
  <c r="P22" i="2"/>
  <c r="Q22" i="2"/>
  <c r="S22" i="2"/>
  <c r="U22" i="2"/>
  <c r="V22" i="2"/>
  <c r="P23" i="2"/>
  <c r="Q23" i="2"/>
  <c r="U23" i="2"/>
  <c r="V23" i="2"/>
  <c r="X23" i="2"/>
  <c r="P24" i="2"/>
  <c r="Q24" i="2"/>
  <c r="S24" i="2"/>
  <c r="U24" i="2"/>
  <c r="V24" i="2"/>
  <c r="P25" i="2"/>
  <c r="Q25" i="2"/>
  <c r="U25" i="2"/>
  <c r="V25" i="2"/>
  <c r="P26" i="2"/>
  <c r="Q26" i="2"/>
  <c r="U26" i="2"/>
  <c r="V26" i="2"/>
  <c r="P27" i="2"/>
  <c r="Q27" i="2"/>
  <c r="S27" i="2"/>
  <c r="U27" i="2"/>
  <c r="V27" i="2"/>
  <c r="P28" i="2"/>
  <c r="Q28" i="2"/>
  <c r="U28" i="2"/>
  <c r="V28" i="2"/>
  <c r="X28" i="2"/>
  <c r="P29" i="2"/>
  <c r="Q29" i="2"/>
  <c r="U29" i="2"/>
  <c r="V29" i="2"/>
  <c r="Y29" i="2"/>
  <c r="P30" i="2"/>
  <c r="Q30" i="2"/>
  <c r="S30" i="2"/>
  <c r="U30" i="2"/>
  <c r="V30" i="2"/>
  <c r="Y30" i="2"/>
  <c r="P31" i="2"/>
  <c r="Q31" i="2"/>
  <c r="U31" i="2"/>
  <c r="V31" i="2"/>
  <c r="W31" i="2"/>
  <c r="X31" i="2"/>
  <c r="P32" i="2"/>
  <c r="Q32" i="2"/>
  <c r="S32" i="2"/>
  <c r="U32" i="2"/>
  <c r="V32" i="2"/>
  <c r="W32" i="2"/>
  <c r="X32" i="2"/>
  <c r="P33" i="2"/>
  <c r="Q33" i="2"/>
  <c r="U33" i="2"/>
  <c r="V33" i="2"/>
  <c r="W33" i="2"/>
  <c r="P34" i="2"/>
  <c r="Q34" i="2"/>
  <c r="U34" i="2"/>
  <c r="V34" i="2"/>
  <c r="Y34" i="2"/>
  <c r="P35" i="2"/>
  <c r="Q35" i="2"/>
  <c r="S35" i="2"/>
  <c r="U35" i="2"/>
  <c r="V35" i="2"/>
  <c r="X35" i="2"/>
  <c r="Y35" i="2"/>
  <c r="P36" i="2"/>
  <c r="Q36" i="2"/>
  <c r="U36" i="2"/>
  <c r="V36" i="2"/>
  <c r="Y36" i="2"/>
  <c r="P37" i="2"/>
  <c r="Q37" i="2"/>
  <c r="U37" i="2"/>
  <c r="V37" i="2"/>
  <c r="X37" i="2"/>
  <c r="Y37" i="2"/>
  <c r="P38" i="2"/>
  <c r="Q38" i="2"/>
  <c r="S38" i="2"/>
  <c r="T38" i="2"/>
  <c r="U38" i="2"/>
  <c r="V38" i="2"/>
  <c r="X38" i="2"/>
  <c r="Y38" i="2"/>
  <c r="P39" i="2"/>
  <c r="Q39" i="2"/>
  <c r="T39" i="2"/>
  <c r="U39" i="2"/>
  <c r="V39" i="2"/>
  <c r="Y39" i="2"/>
  <c r="P40" i="2"/>
  <c r="Q40" i="2"/>
  <c r="S40" i="2"/>
  <c r="U40" i="2"/>
  <c r="V40" i="2"/>
  <c r="Y40" i="2"/>
  <c r="P41" i="2"/>
  <c r="Q41" i="2"/>
  <c r="U41" i="2"/>
  <c r="V41" i="2"/>
  <c r="X41" i="2"/>
  <c r="Y41" i="2"/>
  <c r="P42" i="2"/>
  <c r="Q42" i="2"/>
  <c r="U42" i="2"/>
  <c r="V42" i="2"/>
  <c r="P43" i="2"/>
  <c r="Q43" i="2"/>
  <c r="S43" i="2"/>
  <c r="U43" i="2"/>
  <c r="V43" i="2"/>
  <c r="Y43" i="2"/>
  <c r="P44" i="2"/>
  <c r="Q44" i="2"/>
  <c r="U44" i="2"/>
  <c r="V44" i="2"/>
  <c r="Y44" i="2"/>
  <c r="P45" i="2"/>
  <c r="Q45" i="2"/>
  <c r="U45" i="2"/>
  <c r="V45" i="2"/>
  <c r="P46" i="2"/>
  <c r="Q46" i="2"/>
  <c r="S46" i="2"/>
  <c r="U46" i="2"/>
  <c r="V46" i="2"/>
  <c r="X46" i="2"/>
  <c r="Y46" i="2"/>
  <c r="P47" i="2"/>
  <c r="Q47" i="2"/>
  <c r="U47" i="2"/>
  <c r="V47" i="2"/>
  <c r="W47" i="2"/>
  <c r="X47" i="2"/>
  <c r="Y47" i="2"/>
  <c r="P48" i="2"/>
  <c r="Q48" i="2"/>
  <c r="S48" i="2"/>
  <c r="U48" i="2"/>
  <c r="V48" i="2"/>
  <c r="W48" i="2"/>
  <c r="X48" i="2"/>
  <c r="Y48" i="2"/>
  <c r="P49" i="2"/>
  <c r="Q49" i="2"/>
  <c r="U49" i="2"/>
  <c r="V49" i="2"/>
  <c r="W49" i="2"/>
  <c r="P50" i="2"/>
  <c r="Q50" i="2"/>
  <c r="U50" i="2"/>
  <c r="V50" i="2"/>
  <c r="X50" i="2"/>
  <c r="P51" i="2"/>
  <c r="Q51" i="2"/>
  <c r="S51" i="2"/>
  <c r="U51" i="2"/>
  <c r="V51" i="2"/>
  <c r="P52" i="2"/>
  <c r="Q52" i="2"/>
  <c r="U52" i="2"/>
  <c r="V52" i="2"/>
  <c r="Y52" i="2"/>
  <c r="P53" i="2"/>
  <c r="Q53" i="2"/>
  <c r="U53" i="2"/>
  <c r="V53" i="2"/>
  <c r="X53" i="2"/>
  <c r="Y53" i="2"/>
  <c r="P54" i="2"/>
  <c r="Q54" i="2"/>
  <c r="S54" i="2"/>
  <c r="U54" i="2"/>
  <c r="V54" i="2"/>
  <c r="Y54" i="2"/>
  <c r="P55" i="2"/>
  <c r="Q55" i="2"/>
  <c r="U55" i="2"/>
  <c r="V55" i="2"/>
  <c r="X55" i="2"/>
  <c r="Y55" i="2"/>
  <c r="P56" i="2"/>
  <c r="Q56" i="2"/>
  <c r="S56" i="2"/>
  <c r="U56" i="2"/>
  <c r="V56" i="2"/>
  <c r="Y56" i="2"/>
  <c r="P57" i="2"/>
  <c r="Q57" i="2"/>
  <c r="U57" i="2"/>
  <c r="V57" i="2"/>
  <c r="P58" i="2"/>
  <c r="Q58" i="2"/>
  <c r="U58" i="2"/>
  <c r="V58" i="2"/>
  <c r="X58" i="2"/>
  <c r="P59" i="2"/>
  <c r="Q59" i="2"/>
  <c r="S59" i="2"/>
  <c r="T59" i="2"/>
  <c r="U59" i="2"/>
  <c r="V59" i="2"/>
  <c r="X59" i="2"/>
  <c r="P60" i="2"/>
  <c r="Q60" i="2"/>
  <c r="T60" i="2"/>
  <c r="U60" i="2"/>
  <c r="V60" i="2"/>
  <c r="Y60" i="2"/>
  <c r="P61" i="2"/>
  <c r="Q61" i="2"/>
  <c r="T61" i="2"/>
  <c r="U61" i="2"/>
  <c r="V61" i="2"/>
  <c r="P62" i="2"/>
  <c r="Q62" i="2"/>
  <c r="S62" i="2"/>
  <c r="U62" i="2"/>
  <c r="V62" i="2"/>
  <c r="X62" i="2"/>
  <c r="Y62" i="2"/>
  <c r="P63" i="2"/>
  <c r="Q63" i="2"/>
  <c r="U63" i="2"/>
  <c r="V63" i="2"/>
  <c r="P64" i="2"/>
  <c r="Q64" i="2"/>
  <c r="S64" i="2"/>
  <c r="U64" i="2"/>
  <c r="V64" i="2"/>
  <c r="Y64" i="2"/>
  <c r="P65" i="2"/>
  <c r="Q65" i="2"/>
  <c r="U65" i="2"/>
  <c r="V65" i="2"/>
  <c r="W65" i="2"/>
  <c r="X65" i="2"/>
  <c r="Y65" i="2"/>
  <c r="P66" i="2"/>
  <c r="Q66" i="2"/>
  <c r="U66" i="2"/>
  <c r="V66" i="2"/>
  <c r="W66" i="2"/>
  <c r="X66" i="2"/>
  <c r="P67" i="2"/>
  <c r="Q67" i="2"/>
  <c r="S67" i="2"/>
  <c r="U67" i="2"/>
  <c r="V67" i="2"/>
  <c r="W67" i="2"/>
  <c r="X67" i="2"/>
  <c r="P68" i="2"/>
  <c r="Q68" i="2"/>
  <c r="U68" i="2"/>
  <c r="V68" i="2"/>
  <c r="Y68" i="2"/>
  <c r="P69" i="2"/>
  <c r="Q69" i="2"/>
  <c r="U69" i="2"/>
  <c r="V69" i="2"/>
  <c r="Y69" i="2"/>
  <c r="P70" i="2"/>
  <c r="Q70" i="2"/>
  <c r="S70" i="2"/>
  <c r="U70" i="2"/>
  <c r="V70" i="2"/>
  <c r="P71" i="2"/>
  <c r="Q71" i="2"/>
  <c r="U71" i="2"/>
  <c r="V71" i="2"/>
  <c r="X71" i="2"/>
  <c r="P72" i="2"/>
  <c r="Q72" i="2"/>
  <c r="S72" i="2"/>
  <c r="U72" i="2"/>
  <c r="V72" i="2"/>
  <c r="X72" i="2"/>
  <c r="Y72" i="2"/>
  <c r="P73" i="2"/>
  <c r="Q73" i="2"/>
  <c r="U73" i="2"/>
  <c r="V73" i="2"/>
  <c r="Y73" i="2"/>
  <c r="P74" i="2"/>
  <c r="Q74" i="2"/>
  <c r="U74" i="2"/>
  <c r="V74" i="2"/>
  <c r="Y74" i="2"/>
  <c r="P75" i="2"/>
  <c r="Q75" i="2"/>
  <c r="S75" i="2"/>
  <c r="U75" i="2"/>
  <c r="V75" i="2"/>
  <c r="Y75" i="2"/>
  <c r="P76" i="2"/>
  <c r="Q76" i="2"/>
  <c r="U76" i="2"/>
  <c r="V76" i="2"/>
  <c r="X76" i="2"/>
  <c r="Y76" i="2"/>
  <c r="P77" i="2"/>
  <c r="Q77" i="2"/>
  <c r="U77" i="2"/>
  <c r="V77" i="2"/>
  <c r="W77" i="2"/>
  <c r="X77" i="2"/>
  <c r="Y77" i="2"/>
  <c r="P78" i="2"/>
  <c r="Q78" i="2"/>
  <c r="S78" i="2"/>
  <c r="U78" i="2"/>
  <c r="V78" i="2"/>
  <c r="W78" i="2"/>
  <c r="X78" i="2"/>
  <c r="Y78" i="2"/>
  <c r="P79" i="2"/>
  <c r="Q79" i="2"/>
  <c r="U79" i="2"/>
  <c r="V79" i="2"/>
  <c r="W79" i="2"/>
  <c r="P80" i="2"/>
  <c r="Q80" i="2"/>
  <c r="S80" i="2"/>
  <c r="T80" i="2"/>
  <c r="U80" i="2"/>
  <c r="V80" i="2"/>
  <c r="W80" i="2"/>
  <c r="X80" i="2"/>
  <c r="Y80" i="2"/>
  <c r="P81" i="2"/>
  <c r="Q81" i="2"/>
  <c r="T81" i="2"/>
  <c r="U81" i="2"/>
  <c r="V81" i="2"/>
  <c r="W81" i="2"/>
  <c r="X81" i="2"/>
  <c r="Y81" i="2"/>
  <c r="P82" i="2"/>
  <c r="Q82" i="2"/>
  <c r="T82" i="2"/>
  <c r="U82" i="2"/>
  <c r="V82" i="2"/>
  <c r="W82" i="2"/>
  <c r="X82" i="2"/>
  <c r="Y82" i="2"/>
  <c r="P83" i="2"/>
  <c r="Q83" i="2"/>
  <c r="S83" i="2"/>
  <c r="U83" i="2"/>
  <c r="V83" i="2"/>
  <c r="W83" i="2"/>
  <c r="X83" i="2"/>
  <c r="Y83" i="2"/>
  <c r="P84" i="2"/>
  <c r="Q84" i="2"/>
  <c r="U84" i="2"/>
  <c r="V84" i="2"/>
  <c r="W84" i="2"/>
  <c r="Y84" i="2"/>
  <c r="P85" i="2"/>
  <c r="Q85" i="2"/>
  <c r="U85" i="2"/>
  <c r="V85" i="2"/>
  <c r="X85" i="2"/>
  <c r="Y85" i="2"/>
  <c r="P86" i="2"/>
  <c r="Q86" i="2"/>
  <c r="S86" i="2"/>
  <c r="U86" i="2"/>
  <c r="V86" i="2"/>
  <c r="Y86" i="2"/>
  <c r="P87" i="2"/>
  <c r="Q87" i="2"/>
  <c r="U87" i="2"/>
  <c r="V87" i="2"/>
  <c r="P88" i="2"/>
  <c r="Q88" i="2"/>
  <c r="S88" i="2"/>
  <c r="U88" i="2"/>
  <c r="V88" i="2"/>
  <c r="X88" i="2"/>
  <c r="Y88" i="2"/>
  <c r="P89" i="2"/>
  <c r="Q89" i="2"/>
  <c r="U89" i="2"/>
  <c r="V89" i="2"/>
  <c r="P90" i="2"/>
  <c r="Q90" i="2"/>
  <c r="U90" i="2"/>
  <c r="V90" i="2"/>
  <c r="X90" i="2"/>
  <c r="Y90" i="2"/>
  <c r="P91" i="2"/>
  <c r="Q91" i="2"/>
  <c r="S91" i="2"/>
  <c r="U91" i="2"/>
  <c r="V91" i="2"/>
  <c r="P92" i="2"/>
  <c r="Q92" i="2"/>
  <c r="U92" i="2"/>
  <c r="V92" i="2"/>
  <c r="Y92" i="2"/>
  <c r="P93" i="2"/>
  <c r="Q93" i="2"/>
  <c r="U93" i="2"/>
  <c r="V93" i="2"/>
  <c r="X93" i="2"/>
  <c r="Y93" i="2"/>
  <c r="Q2" i="2"/>
  <c r="U2" i="2"/>
  <c r="V2" i="2"/>
  <c r="W2" i="2"/>
  <c r="P2" i="2"/>
  <c r="U143" i="2"/>
  <c r="V143" i="2"/>
  <c r="W143" i="2"/>
  <c r="W10" i="2" s="1"/>
  <c r="X143" i="2"/>
  <c r="X3" i="2" s="1"/>
  <c r="Y143" i="2"/>
  <c r="Y3" i="2" s="1"/>
  <c r="Q143" i="2"/>
  <c r="R143" i="2"/>
  <c r="R6" i="2" s="1"/>
  <c r="S143" i="2"/>
  <c r="S9" i="2" s="1"/>
  <c r="T143" i="2"/>
  <c r="T22" i="2" s="1"/>
  <c r="P143" i="2"/>
  <c r="O142" i="2"/>
  <c r="P97" i="2"/>
  <c r="Q97" i="2"/>
  <c r="R97" i="2"/>
  <c r="S97" i="2"/>
  <c r="T97" i="2"/>
  <c r="U97" i="2"/>
  <c r="V97" i="2"/>
  <c r="W97" i="2"/>
  <c r="X97" i="2"/>
  <c r="Y97" i="2"/>
  <c r="P98" i="2"/>
  <c r="Q98" i="2"/>
  <c r="R98" i="2"/>
  <c r="S98" i="2"/>
  <c r="T98" i="2"/>
  <c r="U98" i="2"/>
  <c r="V98" i="2"/>
  <c r="W98" i="2"/>
  <c r="X98" i="2"/>
  <c r="Y98" i="2"/>
  <c r="P99" i="2"/>
  <c r="Q99" i="2"/>
  <c r="R99" i="2"/>
  <c r="S99" i="2"/>
  <c r="T99" i="2"/>
  <c r="U99" i="2"/>
  <c r="V99" i="2"/>
  <c r="W99" i="2"/>
  <c r="X99" i="2"/>
  <c r="Y99" i="2"/>
  <c r="P100" i="2"/>
  <c r="Q100" i="2"/>
  <c r="R100" i="2"/>
  <c r="S100" i="2"/>
  <c r="T100" i="2"/>
  <c r="U100" i="2"/>
  <c r="V100" i="2"/>
  <c r="W100" i="2"/>
  <c r="X100" i="2"/>
  <c r="Y100" i="2"/>
  <c r="P101" i="2"/>
  <c r="Q101" i="2"/>
  <c r="R101" i="2"/>
  <c r="S101" i="2"/>
  <c r="T101" i="2"/>
  <c r="U101" i="2"/>
  <c r="V101" i="2"/>
  <c r="W101" i="2"/>
  <c r="X101" i="2"/>
  <c r="Y101" i="2"/>
  <c r="P102" i="2"/>
  <c r="Q102" i="2"/>
  <c r="R102" i="2"/>
  <c r="S102" i="2"/>
  <c r="T102" i="2"/>
  <c r="U102" i="2"/>
  <c r="V102" i="2"/>
  <c r="W102" i="2"/>
  <c r="X102" i="2"/>
  <c r="Y102" i="2"/>
  <c r="P103" i="2"/>
  <c r="Q103" i="2"/>
  <c r="R103" i="2"/>
  <c r="S103" i="2"/>
  <c r="T103" i="2"/>
  <c r="U103" i="2"/>
  <c r="V103" i="2"/>
  <c r="W103" i="2"/>
  <c r="X103" i="2"/>
  <c r="Y103" i="2"/>
  <c r="P104" i="2"/>
  <c r="Q104" i="2"/>
  <c r="R104" i="2"/>
  <c r="S104" i="2"/>
  <c r="T104" i="2"/>
  <c r="U104" i="2"/>
  <c r="V104" i="2"/>
  <c r="W104" i="2"/>
  <c r="X104" i="2"/>
  <c r="Y104" i="2"/>
  <c r="P105" i="2"/>
  <c r="Q105" i="2"/>
  <c r="R105" i="2"/>
  <c r="S105" i="2"/>
  <c r="T105" i="2"/>
  <c r="U105" i="2"/>
  <c r="V105" i="2"/>
  <c r="W105" i="2"/>
  <c r="X105" i="2"/>
  <c r="Y105" i="2"/>
  <c r="P106" i="2"/>
  <c r="Q106" i="2"/>
  <c r="R106" i="2"/>
  <c r="S106" i="2"/>
  <c r="T106" i="2"/>
  <c r="U106" i="2"/>
  <c r="V106" i="2"/>
  <c r="W106" i="2"/>
  <c r="X106" i="2"/>
  <c r="Y106" i="2"/>
  <c r="P107" i="2"/>
  <c r="Q107" i="2"/>
  <c r="R107" i="2"/>
  <c r="S107" i="2"/>
  <c r="T107" i="2"/>
  <c r="U107" i="2"/>
  <c r="V107" i="2"/>
  <c r="W107" i="2"/>
  <c r="X107" i="2"/>
  <c r="Y107" i="2"/>
  <c r="P108" i="2"/>
  <c r="Q108" i="2"/>
  <c r="R108" i="2"/>
  <c r="S108" i="2"/>
  <c r="T108" i="2"/>
  <c r="U108" i="2"/>
  <c r="V108" i="2"/>
  <c r="W108" i="2"/>
  <c r="X108" i="2"/>
  <c r="Y108" i="2"/>
  <c r="P109" i="2"/>
  <c r="Q109" i="2"/>
  <c r="R109" i="2"/>
  <c r="S109" i="2"/>
  <c r="T109" i="2"/>
  <c r="U109" i="2"/>
  <c r="V109" i="2"/>
  <c r="W109" i="2"/>
  <c r="X109" i="2"/>
  <c r="Y109" i="2"/>
  <c r="P110" i="2"/>
  <c r="Q110" i="2"/>
  <c r="R110" i="2"/>
  <c r="S110" i="2"/>
  <c r="T110" i="2"/>
  <c r="U110" i="2"/>
  <c r="V110" i="2"/>
  <c r="W110" i="2"/>
  <c r="X110" i="2"/>
  <c r="Y110" i="2"/>
  <c r="P111" i="2"/>
  <c r="Q111" i="2"/>
  <c r="R111" i="2"/>
  <c r="S111" i="2"/>
  <c r="T111" i="2"/>
  <c r="U111" i="2"/>
  <c r="V111" i="2"/>
  <c r="W111" i="2"/>
  <c r="X111" i="2"/>
  <c r="Y111" i="2"/>
  <c r="P112" i="2"/>
  <c r="Q112" i="2"/>
  <c r="R112" i="2"/>
  <c r="S112" i="2"/>
  <c r="T112" i="2"/>
  <c r="U112" i="2"/>
  <c r="V112" i="2"/>
  <c r="W112" i="2"/>
  <c r="X112" i="2"/>
  <c r="Y112" i="2"/>
  <c r="P113" i="2"/>
  <c r="Q113" i="2"/>
  <c r="R113" i="2"/>
  <c r="S113" i="2"/>
  <c r="T113" i="2"/>
  <c r="U113" i="2"/>
  <c r="V113" i="2"/>
  <c r="W113" i="2"/>
  <c r="X113" i="2"/>
  <c r="Y113" i="2"/>
  <c r="Q96" i="2"/>
  <c r="R96" i="2"/>
  <c r="S96" i="2"/>
  <c r="T96" i="2"/>
  <c r="U96" i="2"/>
  <c r="V96" i="2"/>
  <c r="W96" i="2"/>
  <c r="X96" i="2"/>
  <c r="Y96" i="2"/>
  <c r="P96" i="2"/>
  <c r="N93" i="7"/>
  <c r="M93" i="7"/>
  <c r="L93" i="7"/>
  <c r="K93" i="7"/>
  <c r="J93" i="7"/>
  <c r="I93" i="7"/>
  <c r="H93" i="7"/>
  <c r="G93" i="7"/>
  <c r="F93" i="7"/>
  <c r="E93" i="7"/>
  <c r="D93" i="7"/>
  <c r="N92" i="7"/>
  <c r="M92" i="7"/>
  <c r="L92" i="7"/>
  <c r="K92" i="7"/>
  <c r="J92" i="7"/>
  <c r="I92" i="7"/>
  <c r="H92" i="7"/>
  <c r="G92" i="7"/>
  <c r="F92" i="7"/>
  <c r="E92" i="7"/>
  <c r="D92" i="7"/>
  <c r="N91" i="7"/>
  <c r="M91" i="7"/>
  <c r="L91" i="7"/>
  <c r="K91" i="7"/>
  <c r="J91" i="7"/>
  <c r="I91" i="7"/>
  <c r="H91" i="7"/>
  <c r="G91" i="7"/>
  <c r="F91" i="7"/>
  <c r="E91" i="7"/>
  <c r="D91" i="7"/>
  <c r="N90" i="7"/>
  <c r="M90" i="7"/>
  <c r="L90" i="7"/>
  <c r="K90" i="7"/>
  <c r="J90" i="7"/>
  <c r="I90" i="7"/>
  <c r="H90" i="7"/>
  <c r="G90" i="7"/>
  <c r="F90" i="7"/>
  <c r="E90" i="7"/>
  <c r="D90" i="7"/>
  <c r="N89" i="7"/>
  <c r="M89" i="7"/>
  <c r="L89" i="7"/>
  <c r="K89" i="7"/>
  <c r="J89" i="7"/>
  <c r="I89" i="7"/>
  <c r="H89" i="7"/>
  <c r="G89" i="7"/>
  <c r="F89" i="7"/>
  <c r="E89" i="7"/>
  <c r="D89" i="7"/>
  <c r="N88" i="7"/>
  <c r="M88" i="7"/>
  <c r="L88" i="7"/>
  <c r="K88" i="7"/>
  <c r="J88" i="7"/>
  <c r="I88" i="7"/>
  <c r="H88" i="7"/>
  <c r="G88" i="7"/>
  <c r="F88" i="7"/>
  <c r="E88" i="7"/>
  <c r="D88" i="7"/>
  <c r="N87" i="7"/>
  <c r="M87" i="7"/>
  <c r="L87" i="7"/>
  <c r="K87" i="7"/>
  <c r="J87" i="7"/>
  <c r="I87" i="7"/>
  <c r="H87" i="7"/>
  <c r="G87" i="7"/>
  <c r="F87" i="7"/>
  <c r="E87" i="7"/>
  <c r="D87" i="7"/>
  <c r="N86" i="7"/>
  <c r="M86" i="7"/>
  <c r="L86" i="7"/>
  <c r="K86" i="7"/>
  <c r="J86" i="7"/>
  <c r="I86" i="7"/>
  <c r="H86" i="7"/>
  <c r="G86" i="7"/>
  <c r="F86" i="7"/>
  <c r="E86" i="7"/>
  <c r="D86" i="7"/>
  <c r="N85" i="7"/>
  <c r="M85" i="7"/>
  <c r="L85" i="7"/>
  <c r="K85" i="7"/>
  <c r="J85" i="7"/>
  <c r="I85" i="7"/>
  <c r="H85" i="7"/>
  <c r="G85" i="7"/>
  <c r="F85" i="7"/>
  <c r="E85" i="7"/>
  <c r="D85" i="7"/>
  <c r="N84" i="7"/>
  <c r="M84" i="7"/>
  <c r="L84" i="7"/>
  <c r="K84" i="7"/>
  <c r="J84" i="7"/>
  <c r="I84" i="7"/>
  <c r="H84" i="7"/>
  <c r="G84" i="7"/>
  <c r="F84" i="7"/>
  <c r="E84" i="7"/>
  <c r="D84" i="7"/>
  <c r="N83" i="7"/>
  <c r="M83" i="7"/>
  <c r="L83" i="7"/>
  <c r="K83" i="7"/>
  <c r="J83" i="7"/>
  <c r="I83" i="7"/>
  <c r="H83" i="7"/>
  <c r="G83" i="7"/>
  <c r="F83" i="7"/>
  <c r="E83" i="7"/>
  <c r="D83" i="7"/>
  <c r="N82" i="7"/>
  <c r="M82" i="7"/>
  <c r="L82" i="7"/>
  <c r="K82" i="7"/>
  <c r="J82" i="7"/>
  <c r="I82" i="7"/>
  <c r="H82" i="7"/>
  <c r="G82" i="7"/>
  <c r="F82" i="7"/>
  <c r="E82" i="7"/>
  <c r="D82" i="7"/>
  <c r="N81" i="7"/>
  <c r="M81" i="7"/>
  <c r="L81" i="7"/>
  <c r="K81" i="7"/>
  <c r="J81" i="7"/>
  <c r="I81" i="7"/>
  <c r="H81" i="7"/>
  <c r="G81" i="7"/>
  <c r="F81" i="7"/>
  <c r="E81" i="7"/>
  <c r="D81" i="7"/>
  <c r="N80" i="7"/>
  <c r="M80" i="7"/>
  <c r="L80" i="7"/>
  <c r="K80" i="7"/>
  <c r="J80" i="7"/>
  <c r="I80" i="7"/>
  <c r="H80" i="7"/>
  <c r="G80" i="7"/>
  <c r="F80" i="7"/>
  <c r="E80" i="7"/>
  <c r="D80" i="7"/>
  <c r="N79" i="7"/>
  <c r="M79" i="7"/>
  <c r="L79" i="7"/>
  <c r="K79" i="7"/>
  <c r="J79" i="7"/>
  <c r="I79" i="7"/>
  <c r="H79" i="7"/>
  <c r="G79" i="7"/>
  <c r="F79" i="7"/>
  <c r="E79" i="7"/>
  <c r="D79" i="7"/>
  <c r="N78" i="7"/>
  <c r="M78" i="7"/>
  <c r="L78" i="7"/>
  <c r="K78" i="7"/>
  <c r="J78" i="7"/>
  <c r="I78" i="7"/>
  <c r="H78" i="7"/>
  <c r="G78" i="7"/>
  <c r="F78" i="7"/>
  <c r="E78" i="7"/>
  <c r="D78" i="7"/>
  <c r="N77" i="7"/>
  <c r="M77" i="7"/>
  <c r="L77" i="7"/>
  <c r="K77" i="7"/>
  <c r="J77" i="7"/>
  <c r="I77" i="7"/>
  <c r="H77" i="7"/>
  <c r="G77" i="7"/>
  <c r="F77" i="7"/>
  <c r="E77" i="7"/>
  <c r="D77" i="7"/>
  <c r="N76" i="7"/>
  <c r="M76" i="7"/>
  <c r="L76" i="7"/>
  <c r="K76" i="7"/>
  <c r="J76" i="7"/>
  <c r="I76" i="7"/>
  <c r="H76" i="7"/>
  <c r="G76" i="7"/>
  <c r="F76" i="7"/>
  <c r="E76" i="7"/>
  <c r="D76" i="7"/>
  <c r="N75" i="7"/>
  <c r="M75" i="7"/>
  <c r="L75" i="7"/>
  <c r="K75" i="7"/>
  <c r="J75" i="7"/>
  <c r="I75" i="7"/>
  <c r="H75" i="7"/>
  <c r="G75" i="7"/>
  <c r="F75" i="7"/>
  <c r="E75" i="7"/>
  <c r="D75" i="7"/>
  <c r="N74" i="7"/>
  <c r="M74" i="7"/>
  <c r="L74" i="7"/>
  <c r="K74" i="7"/>
  <c r="J74" i="7"/>
  <c r="I74" i="7"/>
  <c r="H74" i="7"/>
  <c r="G74" i="7"/>
  <c r="F74" i="7"/>
  <c r="E74" i="7"/>
  <c r="D74" i="7"/>
  <c r="N73" i="7"/>
  <c r="M73" i="7"/>
  <c r="L73" i="7"/>
  <c r="K73" i="7"/>
  <c r="J73" i="7"/>
  <c r="I73" i="7"/>
  <c r="H73" i="7"/>
  <c r="G73" i="7"/>
  <c r="F73" i="7"/>
  <c r="E73" i="7"/>
  <c r="D73" i="7"/>
  <c r="N72" i="7"/>
  <c r="M72" i="7"/>
  <c r="L72" i="7"/>
  <c r="K72" i="7"/>
  <c r="J72" i="7"/>
  <c r="I72" i="7"/>
  <c r="H72" i="7"/>
  <c r="G72" i="7"/>
  <c r="F72" i="7"/>
  <c r="E72" i="7"/>
  <c r="D72" i="7"/>
  <c r="N71" i="7"/>
  <c r="M71" i="7"/>
  <c r="L71" i="7"/>
  <c r="K71" i="7"/>
  <c r="J71" i="7"/>
  <c r="I71" i="7"/>
  <c r="H71" i="7"/>
  <c r="G71" i="7"/>
  <c r="F71" i="7"/>
  <c r="E71" i="7"/>
  <c r="D71" i="7"/>
  <c r="N70" i="7"/>
  <c r="M70" i="7"/>
  <c r="L70" i="7"/>
  <c r="K70" i="7"/>
  <c r="J70" i="7"/>
  <c r="I70" i="7"/>
  <c r="H70" i="7"/>
  <c r="G70" i="7"/>
  <c r="F70" i="7"/>
  <c r="E70" i="7"/>
  <c r="D70" i="7"/>
  <c r="N69" i="7"/>
  <c r="M69" i="7"/>
  <c r="L69" i="7"/>
  <c r="K69" i="7"/>
  <c r="J69" i="7"/>
  <c r="I69" i="7"/>
  <c r="H69" i="7"/>
  <c r="G69" i="7"/>
  <c r="F69" i="7"/>
  <c r="E69" i="7"/>
  <c r="D69" i="7"/>
  <c r="N68" i="7"/>
  <c r="M68" i="7"/>
  <c r="L68" i="7"/>
  <c r="K68" i="7"/>
  <c r="J68" i="7"/>
  <c r="I68" i="7"/>
  <c r="H68" i="7"/>
  <c r="G68" i="7"/>
  <c r="F68" i="7"/>
  <c r="E68" i="7"/>
  <c r="D68" i="7"/>
  <c r="N67" i="7"/>
  <c r="M67" i="7"/>
  <c r="L67" i="7"/>
  <c r="K67" i="7"/>
  <c r="J67" i="7"/>
  <c r="I67" i="7"/>
  <c r="H67" i="7"/>
  <c r="G67" i="7"/>
  <c r="F67" i="7"/>
  <c r="E67" i="7"/>
  <c r="D67" i="7"/>
  <c r="N66" i="7"/>
  <c r="M66" i="7"/>
  <c r="L66" i="7"/>
  <c r="K66" i="7"/>
  <c r="J66" i="7"/>
  <c r="I66" i="7"/>
  <c r="H66" i="7"/>
  <c r="G66" i="7"/>
  <c r="F66" i="7"/>
  <c r="E66" i="7"/>
  <c r="D66" i="7"/>
  <c r="N65" i="7"/>
  <c r="M65" i="7"/>
  <c r="L65" i="7"/>
  <c r="K65" i="7"/>
  <c r="J65" i="7"/>
  <c r="I65" i="7"/>
  <c r="H65" i="7"/>
  <c r="G65" i="7"/>
  <c r="F65" i="7"/>
  <c r="E65" i="7"/>
  <c r="D65" i="7"/>
  <c r="N64" i="7"/>
  <c r="M64" i="7"/>
  <c r="L64" i="7"/>
  <c r="K64" i="7"/>
  <c r="J64" i="7"/>
  <c r="I64" i="7"/>
  <c r="H64" i="7"/>
  <c r="G64" i="7"/>
  <c r="F64" i="7"/>
  <c r="E64" i="7"/>
  <c r="D64" i="7"/>
  <c r="N63" i="7"/>
  <c r="M63" i="7"/>
  <c r="L63" i="7"/>
  <c r="K63" i="7"/>
  <c r="J63" i="7"/>
  <c r="I63" i="7"/>
  <c r="H63" i="7"/>
  <c r="G63" i="7"/>
  <c r="F63" i="7"/>
  <c r="E63" i="7"/>
  <c r="D63" i="7"/>
  <c r="N62" i="7"/>
  <c r="M62" i="7"/>
  <c r="L62" i="7"/>
  <c r="K62" i="7"/>
  <c r="J62" i="7"/>
  <c r="I62" i="7"/>
  <c r="H62" i="7"/>
  <c r="G62" i="7"/>
  <c r="F62" i="7"/>
  <c r="E62" i="7"/>
  <c r="D62" i="7"/>
  <c r="N61" i="7"/>
  <c r="M61" i="7"/>
  <c r="L61" i="7"/>
  <c r="K61" i="7"/>
  <c r="J61" i="7"/>
  <c r="I61" i="7"/>
  <c r="H61" i="7"/>
  <c r="G61" i="7"/>
  <c r="F61" i="7"/>
  <c r="E61" i="7"/>
  <c r="D61" i="7"/>
  <c r="N60" i="7"/>
  <c r="M60" i="7"/>
  <c r="L60" i="7"/>
  <c r="K60" i="7"/>
  <c r="J60" i="7"/>
  <c r="I60" i="7"/>
  <c r="H60" i="7"/>
  <c r="G60" i="7"/>
  <c r="F60" i="7"/>
  <c r="E60" i="7"/>
  <c r="D60" i="7"/>
  <c r="N59" i="7"/>
  <c r="M59" i="7"/>
  <c r="L59" i="7"/>
  <c r="K59" i="7"/>
  <c r="J59" i="7"/>
  <c r="I59" i="7"/>
  <c r="H59" i="7"/>
  <c r="G59" i="7"/>
  <c r="F59" i="7"/>
  <c r="E59" i="7"/>
  <c r="D59" i="7"/>
  <c r="N58" i="7"/>
  <c r="M58" i="7"/>
  <c r="L58" i="7"/>
  <c r="K58" i="7"/>
  <c r="J58" i="7"/>
  <c r="I58" i="7"/>
  <c r="H58" i="7"/>
  <c r="G58" i="7"/>
  <c r="F58" i="7"/>
  <c r="E58" i="7"/>
  <c r="D58" i="7"/>
  <c r="N57" i="7"/>
  <c r="M57" i="7"/>
  <c r="L57" i="7"/>
  <c r="K57" i="7"/>
  <c r="J57" i="7"/>
  <c r="I57" i="7"/>
  <c r="H57" i="7"/>
  <c r="G57" i="7"/>
  <c r="F57" i="7"/>
  <c r="E57" i="7"/>
  <c r="D57" i="7"/>
  <c r="N56" i="7"/>
  <c r="M56" i="7"/>
  <c r="L56" i="7"/>
  <c r="K56" i="7"/>
  <c r="J56" i="7"/>
  <c r="I56" i="7"/>
  <c r="H56" i="7"/>
  <c r="G56" i="7"/>
  <c r="F56" i="7"/>
  <c r="E56" i="7"/>
  <c r="D56" i="7"/>
  <c r="N55" i="7"/>
  <c r="M55" i="7"/>
  <c r="L55" i="7"/>
  <c r="K55" i="7"/>
  <c r="J55" i="7"/>
  <c r="I55" i="7"/>
  <c r="H55" i="7"/>
  <c r="G55" i="7"/>
  <c r="F55" i="7"/>
  <c r="E55" i="7"/>
  <c r="D55" i="7"/>
  <c r="N54" i="7"/>
  <c r="M54" i="7"/>
  <c r="L54" i="7"/>
  <c r="K54" i="7"/>
  <c r="J54" i="7"/>
  <c r="I54" i="7"/>
  <c r="H54" i="7"/>
  <c r="G54" i="7"/>
  <c r="F54" i="7"/>
  <c r="E54" i="7"/>
  <c r="D54" i="7"/>
  <c r="N53" i="7"/>
  <c r="M53" i="7"/>
  <c r="L53" i="7"/>
  <c r="K53" i="7"/>
  <c r="J53" i="7"/>
  <c r="I53" i="7"/>
  <c r="H53" i="7"/>
  <c r="G53" i="7"/>
  <c r="F53" i="7"/>
  <c r="E53" i="7"/>
  <c r="D53" i="7"/>
  <c r="N52" i="7"/>
  <c r="M52" i="7"/>
  <c r="L52" i="7"/>
  <c r="K52" i="7"/>
  <c r="J52" i="7"/>
  <c r="I52" i="7"/>
  <c r="H52" i="7"/>
  <c r="G52" i="7"/>
  <c r="F52" i="7"/>
  <c r="E52" i="7"/>
  <c r="D52" i="7"/>
  <c r="N51" i="7"/>
  <c r="M51" i="7"/>
  <c r="L51" i="7"/>
  <c r="K51" i="7"/>
  <c r="J51" i="7"/>
  <c r="I51" i="7"/>
  <c r="H51" i="7"/>
  <c r="G51" i="7"/>
  <c r="F51" i="7"/>
  <c r="E51" i="7"/>
  <c r="D51" i="7"/>
  <c r="N50" i="7"/>
  <c r="M50" i="7"/>
  <c r="L50" i="7"/>
  <c r="K50" i="7"/>
  <c r="J50" i="7"/>
  <c r="I50" i="7"/>
  <c r="H50" i="7"/>
  <c r="G50" i="7"/>
  <c r="F50" i="7"/>
  <c r="E50" i="7"/>
  <c r="D50" i="7"/>
  <c r="N49" i="7"/>
  <c r="M49" i="7"/>
  <c r="L49" i="7"/>
  <c r="K49" i="7"/>
  <c r="J49" i="7"/>
  <c r="I49" i="7"/>
  <c r="H49" i="7"/>
  <c r="G49" i="7"/>
  <c r="F49" i="7"/>
  <c r="E49" i="7"/>
  <c r="D49" i="7"/>
  <c r="N48" i="7"/>
  <c r="M48" i="7"/>
  <c r="L48" i="7"/>
  <c r="K48" i="7"/>
  <c r="J48" i="7"/>
  <c r="I48" i="7"/>
  <c r="H48" i="7"/>
  <c r="G48" i="7"/>
  <c r="F48" i="7"/>
  <c r="E48" i="7"/>
  <c r="D48" i="7"/>
  <c r="N47" i="7"/>
  <c r="M47" i="7"/>
  <c r="L47" i="7"/>
  <c r="K47" i="7"/>
  <c r="J47" i="7"/>
  <c r="I47" i="7"/>
  <c r="H47" i="7"/>
  <c r="G47" i="7"/>
  <c r="F47" i="7"/>
  <c r="E47" i="7"/>
  <c r="D47" i="7"/>
  <c r="N46" i="7"/>
  <c r="M46" i="7"/>
  <c r="L46" i="7"/>
  <c r="K46" i="7"/>
  <c r="J46" i="7"/>
  <c r="I46" i="7"/>
  <c r="H46" i="7"/>
  <c r="G46" i="7"/>
  <c r="F46" i="7"/>
  <c r="E46" i="7"/>
  <c r="D46" i="7"/>
  <c r="N45" i="7"/>
  <c r="M45" i="7"/>
  <c r="L45" i="7"/>
  <c r="K45" i="7"/>
  <c r="J45" i="7"/>
  <c r="I45" i="7"/>
  <c r="H45" i="7"/>
  <c r="G45" i="7"/>
  <c r="F45" i="7"/>
  <c r="E45" i="7"/>
  <c r="D45" i="7"/>
  <c r="N44" i="7"/>
  <c r="M44" i="7"/>
  <c r="L44" i="7"/>
  <c r="K44" i="7"/>
  <c r="J44" i="7"/>
  <c r="I44" i="7"/>
  <c r="H44" i="7"/>
  <c r="G44" i="7"/>
  <c r="F44" i="7"/>
  <c r="E44" i="7"/>
  <c r="D44" i="7"/>
  <c r="N43" i="7"/>
  <c r="M43" i="7"/>
  <c r="L43" i="7"/>
  <c r="K43" i="7"/>
  <c r="J43" i="7"/>
  <c r="I43" i="7"/>
  <c r="H43" i="7"/>
  <c r="G43" i="7"/>
  <c r="F43" i="7"/>
  <c r="E43" i="7"/>
  <c r="D43" i="7"/>
  <c r="N42" i="7"/>
  <c r="M42" i="7"/>
  <c r="L42" i="7"/>
  <c r="K42" i="7"/>
  <c r="J42" i="7"/>
  <c r="I42" i="7"/>
  <c r="H42" i="7"/>
  <c r="G42" i="7"/>
  <c r="F42" i="7"/>
  <c r="E42" i="7"/>
  <c r="D42" i="7"/>
  <c r="N41" i="7"/>
  <c r="M41" i="7"/>
  <c r="L41" i="7"/>
  <c r="K41" i="7"/>
  <c r="J41" i="7"/>
  <c r="I41" i="7"/>
  <c r="H41" i="7"/>
  <c r="G41" i="7"/>
  <c r="F41" i="7"/>
  <c r="E41" i="7"/>
  <c r="D41" i="7"/>
  <c r="N40" i="7"/>
  <c r="M40" i="7"/>
  <c r="L40" i="7"/>
  <c r="K40" i="7"/>
  <c r="J40" i="7"/>
  <c r="I40" i="7"/>
  <c r="H40" i="7"/>
  <c r="G40" i="7"/>
  <c r="F40" i="7"/>
  <c r="E40" i="7"/>
  <c r="D40" i="7"/>
  <c r="N39" i="7"/>
  <c r="M39" i="7"/>
  <c r="L39" i="7"/>
  <c r="K39" i="7"/>
  <c r="J39" i="7"/>
  <c r="I39" i="7"/>
  <c r="H39" i="7"/>
  <c r="G39" i="7"/>
  <c r="F39" i="7"/>
  <c r="E39" i="7"/>
  <c r="D39" i="7"/>
  <c r="N38" i="7"/>
  <c r="M38" i="7"/>
  <c r="L38" i="7"/>
  <c r="K38" i="7"/>
  <c r="J38" i="7"/>
  <c r="I38" i="7"/>
  <c r="H38" i="7"/>
  <c r="G38" i="7"/>
  <c r="F38" i="7"/>
  <c r="E38" i="7"/>
  <c r="D38" i="7"/>
  <c r="N37" i="7"/>
  <c r="M37" i="7"/>
  <c r="L37" i="7"/>
  <c r="K37" i="7"/>
  <c r="J37" i="7"/>
  <c r="I37" i="7"/>
  <c r="H37" i="7"/>
  <c r="G37" i="7"/>
  <c r="F37" i="7"/>
  <c r="E37" i="7"/>
  <c r="D37" i="7"/>
  <c r="N36" i="7"/>
  <c r="M36" i="7"/>
  <c r="L36" i="7"/>
  <c r="K36" i="7"/>
  <c r="J36" i="7"/>
  <c r="I36" i="7"/>
  <c r="H36" i="7"/>
  <c r="G36" i="7"/>
  <c r="F36" i="7"/>
  <c r="E36" i="7"/>
  <c r="D36" i="7"/>
  <c r="N35" i="7"/>
  <c r="M35" i="7"/>
  <c r="L35" i="7"/>
  <c r="K35" i="7"/>
  <c r="J35" i="7"/>
  <c r="I35" i="7"/>
  <c r="H35" i="7"/>
  <c r="G35" i="7"/>
  <c r="F35" i="7"/>
  <c r="E35" i="7"/>
  <c r="D35" i="7"/>
  <c r="N34" i="7"/>
  <c r="M34" i="7"/>
  <c r="L34" i="7"/>
  <c r="K34" i="7"/>
  <c r="J34" i="7"/>
  <c r="I34" i="7"/>
  <c r="H34" i="7"/>
  <c r="G34" i="7"/>
  <c r="F34" i="7"/>
  <c r="E34" i="7"/>
  <c r="D34" i="7"/>
  <c r="N33" i="7"/>
  <c r="M33" i="7"/>
  <c r="L33" i="7"/>
  <c r="K33" i="7"/>
  <c r="J33" i="7"/>
  <c r="I33" i="7"/>
  <c r="H33" i="7"/>
  <c r="G33" i="7"/>
  <c r="F33" i="7"/>
  <c r="E33" i="7"/>
  <c r="D33" i="7"/>
  <c r="N32" i="7"/>
  <c r="M32" i="7"/>
  <c r="L32" i="7"/>
  <c r="K32" i="7"/>
  <c r="J32" i="7"/>
  <c r="I32" i="7"/>
  <c r="H32" i="7"/>
  <c r="G32" i="7"/>
  <c r="F32" i="7"/>
  <c r="E32" i="7"/>
  <c r="D32" i="7"/>
  <c r="N31" i="7"/>
  <c r="M31" i="7"/>
  <c r="L31" i="7"/>
  <c r="K31" i="7"/>
  <c r="J31" i="7"/>
  <c r="I31" i="7"/>
  <c r="H31" i="7"/>
  <c r="G31" i="7"/>
  <c r="F31" i="7"/>
  <c r="E31" i="7"/>
  <c r="D31" i="7"/>
  <c r="N30" i="7"/>
  <c r="M30" i="7"/>
  <c r="L30" i="7"/>
  <c r="K30" i="7"/>
  <c r="J30" i="7"/>
  <c r="I30" i="7"/>
  <c r="H30" i="7"/>
  <c r="G30" i="7"/>
  <c r="F30" i="7"/>
  <c r="E30" i="7"/>
  <c r="D30" i="7"/>
  <c r="N29" i="7"/>
  <c r="M29" i="7"/>
  <c r="L29" i="7"/>
  <c r="K29" i="7"/>
  <c r="J29" i="7"/>
  <c r="I29" i="7"/>
  <c r="H29" i="7"/>
  <c r="G29" i="7"/>
  <c r="F29" i="7"/>
  <c r="E29" i="7"/>
  <c r="D29" i="7"/>
  <c r="N28" i="7"/>
  <c r="M28" i="7"/>
  <c r="L28" i="7"/>
  <c r="K28" i="7"/>
  <c r="J28" i="7"/>
  <c r="I28" i="7"/>
  <c r="H28" i="7"/>
  <c r="G28" i="7"/>
  <c r="F28" i="7"/>
  <c r="E28" i="7"/>
  <c r="D28" i="7"/>
  <c r="N27" i="7"/>
  <c r="M27" i="7"/>
  <c r="L27" i="7"/>
  <c r="K27" i="7"/>
  <c r="J27" i="7"/>
  <c r="I27" i="7"/>
  <c r="H27" i="7"/>
  <c r="G27" i="7"/>
  <c r="F27" i="7"/>
  <c r="E27" i="7"/>
  <c r="D27" i="7"/>
  <c r="N26" i="7"/>
  <c r="M26" i="7"/>
  <c r="L26" i="7"/>
  <c r="K26" i="7"/>
  <c r="J26" i="7"/>
  <c r="I26" i="7"/>
  <c r="H26" i="7"/>
  <c r="G26" i="7"/>
  <c r="F26" i="7"/>
  <c r="E26" i="7"/>
  <c r="D26" i="7"/>
  <c r="N25" i="7"/>
  <c r="M25" i="7"/>
  <c r="L25" i="7"/>
  <c r="K25" i="7"/>
  <c r="J25" i="7"/>
  <c r="I25" i="7"/>
  <c r="H25" i="7"/>
  <c r="G25" i="7"/>
  <c r="F25" i="7"/>
  <c r="E25" i="7"/>
  <c r="D25" i="7"/>
  <c r="N24" i="7"/>
  <c r="M24" i="7"/>
  <c r="L24" i="7"/>
  <c r="K24" i="7"/>
  <c r="J24" i="7"/>
  <c r="I24" i="7"/>
  <c r="H24" i="7"/>
  <c r="G24" i="7"/>
  <c r="F24" i="7"/>
  <c r="E24" i="7"/>
  <c r="D24" i="7"/>
  <c r="N23" i="7"/>
  <c r="M23" i="7"/>
  <c r="L23" i="7"/>
  <c r="K23" i="7"/>
  <c r="J23" i="7"/>
  <c r="I23" i="7"/>
  <c r="H23" i="7"/>
  <c r="G23" i="7"/>
  <c r="F23" i="7"/>
  <c r="E23" i="7"/>
  <c r="D23" i="7"/>
  <c r="N22" i="7"/>
  <c r="M22" i="7"/>
  <c r="L22" i="7"/>
  <c r="K22" i="7"/>
  <c r="J22" i="7"/>
  <c r="I22" i="7"/>
  <c r="H22" i="7"/>
  <c r="G22" i="7"/>
  <c r="F22" i="7"/>
  <c r="E22" i="7"/>
  <c r="D22" i="7"/>
  <c r="N21" i="7"/>
  <c r="M21" i="7"/>
  <c r="L21" i="7"/>
  <c r="K21" i="7"/>
  <c r="J21" i="7"/>
  <c r="I21" i="7"/>
  <c r="H21" i="7"/>
  <c r="G21" i="7"/>
  <c r="F21" i="7"/>
  <c r="E21" i="7"/>
  <c r="D21" i="7"/>
  <c r="N20" i="7"/>
  <c r="M20" i="7"/>
  <c r="L20" i="7"/>
  <c r="K20" i="7"/>
  <c r="J20" i="7"/>
  <c r="I20" i="7"/>
  <c r="H20" i="7"/>
  <c r="G20" i="7"/>
  <c r="F20" i="7"/>
  <c r="E20" i="7"/>
  <c r="D20" i="7"/>
  <c r="N19" i="7"/>
  <c r="M19" i="7"/>
  <c r="L19" i="7"/>
  <c r="K19" i="7"/>
  <c r="J19" i="7"/>
  <c r="I19" i="7"/>
  <c r="H19" i="7"/>
  <c r="G19" i="7"/>
  <c r="F19" i="7"/>
  <c r="E19" i="7"/>
  <c r="D19" i="7"/>
  <c r="N18" i="7"/>
  <c r="M18" i="7"/>
  <c r="L18" i="7"/>
  <c r="K18" i="7"/>
  <c r="J18" i="7"/>
  <c r="I18" i="7"/>
  <c r="H18" i="7"/>
  <c r="G18" i="7"/>
  <c r="F18" i="7"/>
  <c r="E18" i="7"/>
  <c r="D18" i="7"/>
  <c r="N17" i="7"/>
  <c r="M17" i="7"/>
  <c r="L17" i="7"/>
  <c r="K17" i="7"/>
  <c r="J17" i="7"/>
  <c r="I17" i="7"/>
  <c r="H17" i="7"/>
  <c r="G17" i="7"/>
  <c r="F17" i="7"/>
  <c r="E17" i="7"/>
  <c r="D17" i="7"/>
  <c r="N16" i="7"/>
  <c r="M16" i="7"/>
  <c r="L16" i="7"/>
  <c r="K16" i="7"/>
  <c r="J16" i="7"/>
  <c r="I16" i="7"/>
  <c r="H16" i="7"/>
  <c r="G16" i="7"/>
  <c r="F16" i="7"/>
  <c r="E16" i="7"/>
  <c r="D16" i="7"/>
  <c r="N15" i="7"/>
  <c r="M15" i="7"/>
  <c r="L15" i="7"/>
  <c r="K15" i="7"/>
  <c r="J15" i="7"/>
  <c r="I15" i="7"/>
  <c r="H15" i="7"/>
  <c r="G15" i="7"/>
  <c r="F15" i="7"/>
  <c r="E15" i="7"/>
  <c r="D15" i="7"/>
  <c r="N14" i="7"/>
  <c r="M14" i="7"/>
  <c r="L14" i="7"/>
  <c r="K14" i="7"/>
  <c r="J14" i="7"/>
  <c r="I14" i="7"/>
  <c r="H14" i="7"/>
  <c r="G14" i="7"/>
  <c r="F14" i="7"/>
  <c r="E14" i="7"/>
  <c r="D14" i="7"/>
  <c r="N13" i="7"/>
  <c r="M13" i="7"/>
  <c r="L13" i="7"/>
  <c r="K13" i="7"/>
  <c r="J13" i="7"/>
  <c r="I13" i="7"/>
  <c r="H13" i="7"/>
  <c r="G13" i="7"/>
  <c r="F13" i="7"/>
  <c r="E13" i="7"/>
  <c r="D13" i="7"/>
  <c r="N12" i="7"/>
  <c r="M12" i="7"/>
  <c r="L12" i="7"/>
  <c r="K12" i="7"/>
  <c r="J12" i="7"/>
  <c r="I12" i="7"/>
  <c r="H12" i="7"/>
  <c r="G12" i="7"/>
  <c r="F12" i="7"/>
  <c r="E12" i="7"/>
  <c r="D12" i="7"/>
  <c r="N11" i="7"/>
  <c r="M11" i="7"/>
  <c r="L11" i="7"/>
  <c r="K11" i="7"/>
  <c r="J11" i="7"/>
  <c r="I11" i="7"/>
  <c r="H11" i="7"/>
  <c r="G11" i="7"/>
  <c r="F11" i="7"/>
  <c r="E11" i="7"/>
  <c r="D11" i="7"/>
  <c r="N10" i="7"/>
  <c r="M10" i="7"/>
  <c r="L10" i="7"/>
  <c r="K10" i="7"/>
  <c r="J10" i="7"/>
  <c r="I10" i="7"/>
  <c r="H10" i="7"/>
  <c r="G10" i="7"/>
  <c r="F10" i="7"/>
  <c r="E10" i="7"/>
  <c r="D10" i="7"/>
  <c r="N9" i="7"/>
  <c r="M9" i="7"/>
  <c r="L9" i="7"/>
  <c r="K9" i="7"/>
  <c r="J9" i="7"/>
  <c r="I9" i="7"/>
  <c r="H9" i="7"/>
  <c r="G9" i="7"/>
  <c r="F9" i="7"/>
  <c r="E9" i="7"/>
  <c r="D9" i="7"/>
  <c r="N8" i="7"/>
  <c r="M8" i="7"/>
  <c r="L8" i="7"/>
  <c r="K8" i="7"/>
  <c r="J8" i="7"/>
  <c r="I8" i="7"/>
  <c r="H8" i="7"/>
  <c r="G8" i="7"/>
  <c r="F8" i="7"/>
  <c r="E8" i="7"/>
  <c r="D8" i="7"/>
  <c r="N7" i="7"/>
  <c r="M7" i="7"/>
  <c r="L7" i="7"/>
  <c r="K7" i="7"/>
  <c r="J7" i="7"/>
  <c r="I7" i="7"/>
  <c r="H7" i="7"/>
  <c r="G7" i="7"/>
  <c r="F7" i="7"/>
  <c r="E7" i="7"/>
  <c r="D7" i="7"/>
  <c r="N6" i="7"/>
  <c r="M6" i="7"/>
  <c r="L6" i="7"/>
  <c r="K6" i="7"/>
  <c r="J6" i="7"/>
  <c r="I6" i="7"/>
  <c r="H6" i="7"/>
  <c r="G6" i="7"/>
  <c r="F6" i="7"/>
  <c r="E6" i="7"/>
  <c r="D6" i="7"/>
  <c r="N5" i="7"/>
  <c r="M5" i="7"/>
  <c r="L5" i="7"/>
  <c r="K5" i="7"/>
  <c r="J5" i="7"/>
  <c r="I5" i="7"/>
  <c r="H5" i="7"/>
  <c r="G5" i="7"/>
  <c r="F5" i="7"/>
  <c r="E5" i="7"/>
  <c r="D5" i="7"/>
  <c r="N4" i="7"/>
  <c r="M4" i="7"/>
  <c r="L4" i="7"/>
  <c r="K4" i="7"/>
  <c r="J4" i="7"/>
  <c r="I4" i="7"/>
  <c r="H4" i="7"/>
  <c r="G4" i="7"/>
  <c r="F4" i="7"/>
  <c r="E4" i="7"/>
  <c r="D4" i="7"/>
  <c r="N3" i="7"/>
  <c r="M3" i="7"/>
  <c r="L3" i="7"/>
  <c r="K3" i="7"/>
  <c r="J3" i="7"/>
  <c r="I3" i="7"/>
  <c r="H3" i="7"/>
  <c r="G3" i="7"/>
  <c r="F3" i="7"/>
  <c r="E3" i="7"/>
  <c r="D3" i="7"/>
  <c r="N2" i="7"/>
  <c r="N94" i="7" s="1"/>
  <c r="M2" i="7"/>
  <c r="M94" i="7" s="1"/>
  <c r="L2" i="7"/>
  <c r="L94" i="7" s="1"/>
  <c r="K2" i="7"/>
  <c r="K94" i="7" s="1"/>
  <c r="J2" i="7"/>
  <c r="J94" i="7" s="1"/>
  <c r="I2" i="7"/>
  <c r="I94" i="7" s="1"/>
  <c r="H2" i="7"/>
  <c r="H94" i="7" s="1"/>
  <c r="G2" i="7"/>
  <c r="G94" i="7" s="1"/>
  <c r="F2" i="7"/>
  <c r="F94" i="7" s="1"/>
  <c r="E2" i="7"/>
  <c r="E94" i="7" s="1"/>
  <c r="D2" i="7"/>
  <c r="D94" i="7" s="1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96" i="2"/>
  <c r="N114" i="2"/>
  <c r="M114" i="2"/>
  <c r="D3" i="4"/>
  <c r="E3" i="4"/>
  <c r="F3" i="4"/>
  <c r="G3" i="4"/>
  <c r="H3" i="4"/>
  <c r="I3" i="4"/>
  <c r="J3" i="4"/>
  <c r="K3" i="4"/>
  <c r="L3" i="4"/>
  <c r="M3" i="4"/>
  <c r="N3" i="4"/>
  <c r="D4" i="4"/>
  <c r="E4" i="4"/>
  <c r="F4" i="4"/>
  <c r="G4" i="4"/>
  <c r="H4" i="4"/>
  <c r="I4" i="4"/>
  <c r="J4" i="4"/>
  <c r="K4" i="4"/>
  <c r="L4" i="4"/>
  <c r="M4" i="4"/>
  <c r="N4" i="4"/>
  <c r="D5" i="4"/>
  <c r="E5" i="4"/>
  <c r="F5" i="4"/>
  <c r="G5" i="4"/>
  <c r="H5" i="4"/>
  <c r="I5" i="4"/>
  <c r="J5" i="4"/>
  <c r="K5" i="4"/>
  <c r="L5" i="4"/>
  <c r="M5" i="4"/>
  <c r="N5" i="4"/>
  <c r="D6" i="4"/>
  <c r="E6" i="4"/>
  <c r="F6" i="4"/>
  <c r="G6" i="4"/>
  <c r="H6" i="4"/>
  <c r="I6" i="4"/>
  <c r="J6" i="4"/>
  <c r="K6" i="4"/>
  <c r="L6" i="4"/>
  <c r="M6" i="4"/>
  <c r="N6" i="4"/>
  <c r="D7" i="4"/>
  <c r="E7" i="4"/>
  <c r="F7" i="4"/>
  <c r="G7" i="4"/>
  <c r="H7" i="4"/>
  <c r="I7" i="4"/>
  <c r="J7" i="4"/>
  <c r="K7" i="4"/>
  <c r="L7" i="4"/>
  <c r="M7" i="4"/>
  <c r="N7" i="4"/>
  <c r="D8" i="4"/>
  <c r="E8" i="4"/>
  <c r="F8" i="4"/>
  <c r="G8" i="4"/>
  <c r="H8" i="4"/>
  <c r="I8" i="4"/>
  <c r="J8" i="4"/>
  <c r="K8" i="4"/>
  <c r="L8" i="4"/>
  <c r="M8" i="4"/>
  <c r="N8" i="4"/>
  <c r="D9" i="4"/>
  <c r="E9" i="4"/>
  <c r="F9" i="4"/>
  <c r="G9" i="4"/>
  <c r="H9" i="4"/>
  <c r="I9" i="4"/>
  <c r="J9" i="4"/>
  <c r="K9" i="4"/>
  <c r="L9" i="4"/>
  <c r="M9" i="4"/>
  <c r="N9" i="4"/>
  <c r="D10" i="4"/>
  <c r="E10" i="4"/>
  <c r="F10" i="4"/>
  <c r="G10" i="4"/>
  <c r="H10" i="4"/>
  <c r="I10" i="4"/>
  <c r="J10" i="4"/>
  <c r="K10" i="4"/>
  <c r="L10" i="4"/>
  <c r="M10" i="4"/>
  <c r="N10" i="4"/>
  <c r="D11" i="4"/>
  <c r="E11" i="4"/>
  <c r="F11" i="4"/>
  <c r="G11" i="4"/>
  <c r="H11" i="4"/>
  <c r="I11" i="4"/>
  <c r="J11" i="4"/>
  <c r="K11" i="4"/>
  <c r="L11" i="4"/>
  <c r="M11" i="4"/>
  <c r="N11" i="4"/>
  <c r="D12" i="4"/>
  <c r="E12" i="4"/>
  <c r="F12" i="4"/>
  <c r="G12" i="4"/>
  <c r="H12" i="4"/>
  <c r="I12" i="4"/>
  <c r="J12" i="4"/>
  <c r="K12" i="4"/>
  <c r="L12" i="4"/>
  <c r="M12" i="4"/>
  <c r="N12" i="4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K14" i="4"/>
  <c r="L14" i="4"/>
  <c r="M14" i="4"/>
  <c r="N14" i="4"/>
  <c r="D15" i="4"/>
  <c r="E15" i="4"/>
  <c r="F15" i="4"/>
  <c r="G15" i="4"/>
  <c r="H15" i="4"/>
  <c r="I15" i="4"/>
  <c r="J15" i="4"/>
  <c r="K15" i="4"/>
  <c r="L15" i="4"/>
  <c r="M15" i="4"/>
  <c r="N15" i="4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G17" i="4"/>
  <c r="H17" i="4"/>
  <c r="I17" i="4"/>
  <c r="J17" i="4"/>
  <c r="K17" i="4"/>
  <c r="L17" i="4"/>
  <c r="M17" i="4"/>
  <c r="N17" i="4"/>
  <c r="D18" i="4"/>
  <c r="E18" i="4"/>
  <c r="F18" i="4"/>
  <c r="G18" i="4"/>
  <c r="H18" i="4"/>
  <c r="I18" i="4"/>
  <c r="J18" i="4"/>
  <c r="K18" i="4"/>
  <c r="L18" i="4"/>
  <c r="M18" i="4"/>
  <c r="N18" i="4"/>
  <c r="D19" i="4"/>
  <c r="E19" i="4"/>
  <c r="F19" i="4"/>
  <c r="G19" i="4"/>
  <c r="H19" i="4"/>
  <c r="I19" i="4"/>
  <c r="J19" i="4"/>
  <c r="K19" i="4"/>
  <c r="L19" i="4"/>
  <c r="M19" i="4"/>
  <c r="N19" i="4"/>
  <c r="D20" i="4"/>
  <c r="E20" i="4"/>
  <c r="F20" i="4"/>
  <c r="G20" i="4"/>
  <c r="H20" i="4"/>
  <c r="I20" i="4"/>
  <c r="J20" i="4"/>
  <c r="K20" i="4"/>
  <c r="L20" i="4"/>
  <c r="M20" i="4"/>
  <c r="N20" i="4"/>
  <c r="D21" i="4"/>
  <c r="E21" i="4"/>
  <c r="F21" i="4"/>
  <c r="G21" i="4"/>
  <c r="H21" i="4"/>
  <c r="I21" i="4"/>
  <c r="J21" i="4"/>
  <c r="K21" i="4"/>
  <c r="L21" i="4"/>
  <c r="M21" i="4"/>
  <c r="N21" i="4"/>
  <c r="D22" i="4"/>
  <c r="E22" i="4"/>
  <c r="F22" i="4"/>
  <c r="G22" i="4"/>
  <c r="H22" i="4"/>
  <c r="I22" i="4"/>
  <c r="J22" i="4"/>
  <c r="K22" i="4"/>
  <c r="L22" i="4"/>
  <c r="M22" i="4"/>
  <c r="N22" i="4"/>
  <c r="D23" i="4"/>
  <c r="E23" i="4"/>
  <c r="F23" i="4"/>
  <c r="G23" i="4"/>
  <c r="H23" i="4"/>
  <c r="I23" i="4"/>
  <c r="J23" i="4"/>
  <c r="K23" i="4"/>
  <c r="L23" i="4"/>
  <c r="M23" i="4"/>
  <c r="N23" i="4"/>
  <c r="D24" i="4"/>
  <c r="E24" i="4"/>
  <c r="F24" i="4"/>
  <c r="G24" i="4"/>
  <c r="H24" i="4"/>
  <c r="I24" i="4"/>
  <c r="J24" i="4"/>
  <c r="K24" i="4"/>
  <c r="L24" i="4"/>
  <c r="M24" i="4"/>
  <c r="N24" i="4"/>
  <c r="D25" i="4"/>
  <c r="E25" i="4"/>
  <c r="F25" i="4"/>
  <c r="G25" i="4"/>
  <c r="H25" i="4"/>
  <c r="I25" i="4"/>
  <c r="J25" i="4"/>
  <c r="K25" i="4"/>
  <c r="L25" i="4"/>
  <c r="M25" i="4"/>
  <c r="N25" i="4"/>
  <c r="D26" i="4"/>
  <c r="E26" i="4"/>
  <c r="F26" i="4"/>
  <c r="G26" i="4"/>
  <c r="H26" i="4"/>
  <c r="I26" i="4"/>
  <c r="J26" i="4"/>
  <c r="K26" i="4"/>
  <c r="L26" i="4"/>
  <c r="M26" i="4"/>
  <c r="N26" i="4"/>
  <c r="D27" i="4"/>
  <c r="E27" i="4"/>
  <c r="F27" i="4"/>
  <c r="G27" i="4"/>
  <c r="H27" i="4"/>
  <c r="I27" i="4"/>
  <c r="J27" i="4"/>
  <c r="K27" i="4"/>
  <c r="L27" i="4"/>
  <c r="M27" i="4"/>
  <c r="N27" i="4"/>
  <c r="D28" i="4"/>
  <c r="E28" i="4"/>
  <c r="F28" i="4"/>
  <c r="G28" i="4"/>
  <c r="H28" i="4"/>
  <c r="I28" i="4"/>
  <c r="J28" i="4"/>
  <c r="K28" i="4"/>
  <c r="L28" i="4"/>
  <c r="M28" i="4"/>
  <c r="N28" i="4"/>
  <c r="D29" i="4"/>
  <c r="E29" i="4"/>
  <c r="F29" i="4"/>
  <c r="G29" i="4"/>
  <c r="H29" i="4"/>
  <c r="I29" i="4"/>
  <c r="J29" i="4"/>
  <c r="K29" i="4"/>
  <c r="L29" i="4"/>
  <c r="M29" i="4"/>
  <c r="N29" i="4"/>
  <c r="D30" i="4"/>
  <c r="E30" i="4"/>
  <c r="F30" i="4"/>
  <c r="G30" i="4"/>
  <c r="H30" i="4"/>
  <c r="I30" i="4"/>
  <c r="J30" i="4"/>
  <c r="K30" i="4"/>
  <c r="L30" i="4"/>
  <c r="M30" i="4"/>
  <c r="N30" i="4"/>
  <c r="D31" i="4"/>
  <c r="E31" i="4"/>
  <c r="F31" i="4"/>
  <c r="G31" i="4"/>
  <c r="H31" i="4"/>
  <c r="I31" i="4"/>
  <c r="J31" i="4"/>
  <c r="K31" i="4"/>
  <c r="L31" i="4"/>
  <c r="M31" i="4"/>
  <c r="N31" i="4"/>
  <c r="D32" i="4"/>
  <c r="E32" i="4"/>
  <c r="F32" i="4"/>
  <c r="G32" i="4"/>
  <c r="H32" i="4"/>
  <c r="I32" i="4"/>
  <c r="J32" i="4"/>
  <c r="K32" i="4"/>
  <c r="L32" i="4"/>
  <c r="M32" i="4"/>
  <c r="N32" i="4"/>
  <c r="D33" i="4"/>
  <c r="E33" i="4"/>
  <c r="F33" i="4"/>
  <c r="G33" i="4"/>
  <c r="H33" i="4"/>
  <c r="I33" i="4"/>
  <c r="J33" i="4"/>
  <c r="K33" i="4"/>
  <c r="L33" i="4"/>
  <c r="M33" i="4"/>
  <c r="N33" i="4"/>
  <c r="D34" i="4"/>
  <c r="E34" i="4"/>
  <c r="F34" i="4"/>
  <c r="G34" i="4"/>
  <c r="H34" i="4"/>
  <c r="I34" i="4"/>
  <c r="J34" i="4"/>
  <c r="K34" i="4"/>
  <c r="L34" i="4"/>
  <c r="M34" i="4"/>
  <c r="N34" i="4"/>
  <c r="D35" i="4"/>
  <c r="E35" i="4"/>
  <c r="F35" i="4"/>
  <c r="G35" i="4"/>
  <c r="H35" i="4"/>
  <c r="I35" i="4"/>
  <c r="J35" i="4"/>
  <c r="K35" i="4"/>
  <c r="L35" i="4"/>
  <c r="M35" i="4"/>
  <c r="N35" i="4"/>
  <c r="D36" i="4"/>
  <c r="E36" i="4"/>
  <c r="F36" i="4"/>
  <c r="G36" i="4"/>
  <c r="H36" i="4"/>
  <c r="I36" i="4"/>
  <c r="J36" i="4"/>
  <c r="K36" i="4"/>
  <c r="L36" i="4"/>
  <c r="M36" i="4"/>
  <c r="N36" i="4"/>
  <c r="D37" i="4"/>
  <c r="E37" i="4"/>
  <c r="F37" i="4"/>
  <c r="G37" i="4"/>
  <c r="H37" i="4"/>
  <c r="I37" i="4"/>
  <c r="J37" i="4"/>
  <c r="K37" i="4"/>
  <c r="L37" i="4"/>
  <c r="M37" i="4"/>
  <c r="N37" i="4"/>
  <c r="D38" i="4"/>
  <c r="E38" i="4"/>
  <c r="F38" i="4"/>
  <c r="G38" i="4"/>
  <c r="H38" i="4"/>
  <c r="I38" i="4"/>
  <c r="J38" i="4"/>
  <c r="K38" i="4"/>
  <c r="L38" i="4"/>
  <c r="M38" i="4"/>
  <c r="N38" i="4"/>
  <c r="D39" i="4"/>
  <c r="E39" i="4"/>
  <c r="F39" i="4"/>
  <c r="G39" i="4"/>
  <c r="H39" i="4"/>
  <c r="I39" i="4"/>
  <c r="J39" i="4"/>
  <c r="K39" i="4"/>
  <c r="L39" i="4"/>
  <c r="M39" i="4"/>
  <c r="N39" i="4"/>
  <c r="D40" i="4"/>
  <c r="E40" i="4"/>
  <c r="F40" i="4"/>
  <c r="G40" i="4"/>
  <c r="H40" i="4"/>
  <c r="I40" i="4"/>
  <c r="J40" i="4"/>
  <c r="K40" i="4"/>
  <c r="L40" i="4"/>
  <c r="M40" i="4"/>
  <c r="N40" i="4"/>
  <c r="D41" i="4"/>
  <c r="E41" i="4"/>
  <c r="F41" i="4"/>
  <c r="G41" i="4"/>
  <c r="H41" i="4"/>
  <c r="I41" i="4"/>
  <c r="J41" i="4"/>
  <c r="K41" i="4"/>
  <c r="L41" i="4"/>
  <c r="M41" i="4"/>
  <c r="N41" i="4"/>
  <c r="D42" i="4"/>
  <c r="E42" i="4"/>
  <c r="F42" i="4"/>
  <c r="G42" i="4"/>
  <c r="H42" i="4"/>
  <c r="I42" i="4"/>
  <c r="J42" i="4"/>
  <c r="K42" i="4"/>
  <c r="L42" i="4"/>
  <c r="M42" i="4"/>
  <c r="N42" i="4"/>
  <c r="D43" i="4"/>
  <c r="E43" i="4"/>
  <c r="F43" i="4"/>
  <c r="G43" i="4"/>
  <c r="H43" i="4"/>
  <c r="I43" i="4"/>
  <c r="J43" i="4"/>
  <c r="K43" i="4"/>
  <c r="L43" i="4"/>
  <c r="M43" i="4"/>
  <c r="N43" i="4"/>
  <c r="D44" i="4"/>
  <c r="E44" i="4"/>
  <c r="F44" i="4"/>
  <c r="G44" i="4"/>
  <c r="H44" i="4"/>
  <c r="I44" i="4"/>
  <c r="J44" i="4"/>
  <c r="K44" i="4"/>
  <c r="L44" i="4"/>
  <c r="M44" i="4"/>
  <c r="N44" i="4"/>
  <c r="D45" i="4"/>
  <c r="E45" i="4"/>
  <c r="F45" i="4"/>
  <c r="G45" i="4"/>
  <c r="H45" i="4"/>
  <c r="I45" i="4"/>
  <c r="J45" i="4"/>
  <c r="K45" i="4"/>
  <c r="L45" i="4"/>
  <c r="M45" i="4"/>
  <c r="N45" i="4"/>
  <c r="D46" i="4"/>
  <c r="E46" i="4"/>
  <c r="F46" i="4"/>
  <c r="G46" i="4"/>
  <c r="H46" i="4"/>
  <c r="I46" i="4"/>
  <c r="J46" i="4"/>
  <c r="K46" i="4"/>
  <c r="L46" i="4"/>
  <c r="M46" i="4"/>
  <c r="N46" i="4"/>
  <c r="D47" i="4"/>
  <c r="E47" i="4"/>
  <c r="F47" i="4"/>
  <c r="G47" i="4"/>
  <c r="H47" i="4"/>
  <c r="I47" i="4"/>
  <c r="J47" i="4"/>
  <c r="K47" i="4"/>
  <c r="L47" i="4"/>
  <c r="M47" i="4"/>
  <c r="N47" i="4"/>
  <c r="D48" i="4"/>
  <c r="E48" i="4"/>
  <c r="F48" i="4"/>
  <c r="G48" i="4"/>
  <c r="H48" i="4"/>
  <c r="I48" i="4"/>
  <c r="J48" i="4"/>
  <c r="K48" i="4"/>
  <c r="L48" i="4"/>
  <c r="M48" i="4"/>
  <c r="N48" i="4"/>
  <c r="D49" i="4"/>
  <c r="E49" i="4"/>
  <c r="F49" i="4"/>
  <c r="G49" i="4"/>
  <c r="H49" i="4"/>
  <c r="I49" i="4"/>
  <c r="J49" i="4"/>
  <c r="K49" i="4"/>
  <c r="L49" i="4"/>
  <c r="M49" i="4"/>
  <c r="N49" i="4"/>
  <c r="D50" i="4"/>
  <c r="E50" i="4"/>
  <c r="F50" i="4"/>
  <c r="G50" i="4"/>
  <c r="H50" i="4"/>
  <c r="I50" i="4"/>
  <c r="J50" i="4"/>
  <c r="K50" i="4"/>
  <c r="L50" i="4"/>
  <c r="M50" i="4"/>
  <c r="N50" i="4"/>
  <c r="D51" i="4"/>
  <c r="E51" i="4"/>
  <c r="F51" i="4"/>
  <c r="G51" i="4"/>
  <c r="H51" i="4"/>
  <c r="I51" i="4"/>
  <c r="J51" i="4"/>
  <c r="K51" i="4"/>
  <c r="L51" i="4"/>
  <c r="M51" i="4"/>
  <c r="N51" i="4"/>
  <c r="D52" i="4"/>
  <c r="E52" i="4"/>
  <c r="F52" i="4"/>
  <c r="G52" i="4"/>
  <c r="H52" i="4"/>
  <c r="I52" i="4"/>
  <c r="J52" i="4"/>
  <c r="K52" i="4"/>
  <c r="L52" i="4"/>
  <c r="M52" i="4"/>
  <c r="N52" i="4"/>
  <c r="D53" i="4"/>
  <c r="E53" i="4"/>
  <c r="F53" i="4"/>
  <c r="G53" i="4"/>
  <c r="H53" i="4"/>
  <c r="I53" i="4"/>
  <c r="J53" i="4"/>
  <c r="K53" i="4"/>
  <c r="L53" i="4"/>
  <c r="M53" i="4"/>
  <c r="N53" i="4"/>
  <c r="D54" i="4"/>
  <c r="E54" i="4"/>
  <c r="F54" i="4"/>
  <c r="G54" i="4"/>
  <c r="H54" i="4"/>
  <c r="I54" i="4"/>
  <c r="J54" i="4"/>
  <c r="K54" i="4"/>
  <c r="L54" i="4"/>
  <c r="M54" i="4"/>
  <c r="N54" i="4"/>
  <c r="D55" i="4"/>
  <c r="E55" i="4"/>
  <c r="F55" i="4"/>
  <c r="G55" i="4"/>
  <c r="H55" i="4"/>
  <c r="I55" i="4"/>
  <c r="J55" i="4"/>
  <c r="K55" i="4"/>
  <c r="L55" i="4"/>
  <c r="M55" i="4"/>
  <c r="N55" i="4"/>
  <c r="D56" i="4"/>
  <c r="E56" i="4"/>
  <c r="F56" i="4"/>
  <c r="G56" i="4"/>
  <c r="H56" i="4"/>
  <c r="I56" i="4"/>
  <c r="J56" i="4"/>
  <c r="K56" i="4"/>
  <c r="L56" i="4"/>
  <c r="M56" i="4"/>
  <c r="N56" i="4"/>
  <c r="D57" i="4"/>
  <c r="E57" i="4"/>
  <c r="F57" i="4"/>
  <c r="G57" i="4"/>
  <c r="H57" i="4"/>
  <c r="I57" i="4"/>
  <c r="J57" i="4"/>
  <c r="K57" i="4"/>
  <c r="L57" i="4"/>
  <c r="M57" i="4"/>
  <c r="N57" i="4"/>
  <c r="D58" i="4"/>
  <c r="E58" i="4"/>
  <c r="F58" i="4"/>
  <c r="G58" i="4"/>
  <c r="H58" i="4"/>
  <c r="I58" i="4"/>
  <c r="J58" i="4"/>
  <c r="K58" i="4"/>
  <c r="L58" i="4"/>
  <c r="M58" i="4"/>
  <c r="N58" i="4"/>
  <c r="D59" i="4"/>
  <c r="E59" i="4"/>
  <c r="F59" i="4"/>
  <c r="G59" i="4"/>
  <c r="H59" i="4"/>
  <c r="I59" i="4"/>
  <c r="J59" i="4"/>
  <c r="K59" i="4"/>
  <c r="L59" i="4"/>
  <c r="M59" i="4"/>
  <c r="N59" i="4"/>
  <c r="D60" i="4"/>
  <c r="E60" i="4"/>
  <c r="F60" i="4"/>
  <c r="G60" i="4"/>
  <c r="H60" i="4"/>
  <c r="I60" i="4"/>
  <c r="J60" i="4"/>
  <c r="K60" i="4"/>
  <c r="L60" i="4"/>
  <c r="M60" i="4"/>
  <c r="N60" i="4"/>
  <c r="D61" i="4"/>
  <c r="E61" i="4"/>
  <c r="F61" i="4"/>
  <c r="G61" i="4"/>
  <c r="H61" i="4"/>
  <c r="I61" i="4"/>
  <c r="J61" i="4"/>
  <c r="K61" i="4"/>
  <c r="L61" i="4"/>
  <c r="M61" i="4"/>
  <c r="N61" i="4"/>
  <c r="D62" i="4"/>
  <c r="E62" i="4"/>
  <c r="F62" i="4"/>
  <c r="G62" i="4"/>
  <c r="H62" i="4"/>
  <c r="I62" i="4"/>
  <c r="J62" i="4"/>
  <c r="K62" i="4"/>
  <c r="L62" i="4"/>
  <c r="M62" i="4"/>
  <c r="N62" i="4"/>
  <c r="D63" i="4"/>
  <c r="E63" i="4"/>
  <c r="F63" i="4"/>
  <c r="G63" i="4"/>
  <c r="H63" i="4"/>
  <c r="I63" i="4"/>
  <c r="J63" i="4"/>
  <c r="K63" i="4"/>
  <c r="L63" i="4"/>
  <c r="M63" i="4"/>
  <c r="N63" i="4"/>
  <c r="D64" i="4"/>
  <c r="E64" i="4"/>
  <c r="F64" i="4"/>
  <c r="G64" i="4"/>
  <c r="H64" i="4"/>
  <c r="I64" i="4"/>
  <c r="J64" i="4"/>
  <c r="K64" i="4"/>
  <c r="L64" i="4"/>
  <c r="M64" i="4"/>
  <c r="N64" i="4"/>
  <c r="D65" i="4"/>
  <c r="E65" i="4"/>
  <c r="F65" i="4"/>
  <c r="G65" i="4"/>
  <c r="H65" i="4"/>
  <c r="I65" i="4"/>
  <c r="J65" i="4"/>
  <c r="K65" i="4"/>
  <c r="L65" i="4"/>
  <c r="M65" i="4"/>
  <c r="N65" i="4"/>
  <c r="D66" i="4"/>
  <c r="E66" i="4"/>
  <c r="F66" i="4"/>
  <c r="G66" i="4"/>
  <c r="H66" i="4"/>
  <c r="I66" i="4"/>
  <c r="J66" i="4"/>
  <c r="K66" i="4"/>
  <c r="L66" i="4"/>
  <c r="M66" i="4"/>
  <c r="N66" i="4"/>
  <c r="D67" i="4"/>
  <c r="E67" i="4"/>
  <c r="F67" i="4"/>
  <c r="G67" i="4"/>
  <c r="H67" i="4"/>
  <c r="I67" i="4"/>
  <c r="J67" i="4"/>
  <c r="K67" i="4"/>
  <c r="L67" i="4"/>
  <c r="M67" i="4"/>
  <c r="N67" i="4"/>
  <c r="D68" i="4"/>
  <c r="E68" i="4"/>
  <c r="F68" i="4"/>
  <c r="G68" i="4"/>
  <c r="H68" i="4"/>
  <c r="I68" i="4"/>
  <c r="J68" i="4"/>
  <c r="K68" i="4"/>
  <c r="L68" i="4"/>
  <c r="M68" i="4"/>
  <c r="N68" i="4"/>
  <c r="D69" i="4"/>
  <c r="E69" i="4"/>
  <c r="F69" i="4"/>
  <c r="G69" i="4"/>
  <c r="H69" i="4"/>
  <c r="I69" i="4"/>
  <c r="J69" i="4"/>
  <c r="K69" i="4"/>
  <c r="L69" i="4"/>
  <c r="M69" i="4"/>
  <c r="N69" i="4"/>
  <c r="D70" i="4"/>
  <c r="E70" i="4"/>
  <c r="F70" i="4"/>
  <c r="G70" i="4"/>
  <c r="H70" i="4"/>
  <c r="I70" i="4"/>
  <c r="J70" i="4"/>
  <c r="K70" i="4"/>
  <c r="L70" i="4"/>
  <c r="M70" i="4"/>
  <c r="N70" i="4"/>
  <c r="D71" i="4"/>
  <c r="E71" i="4"/>
  <c r="F71" i="4"/>
  <c r="G71" i="4"/>
  <c r="H71" i="4"/>
  <c r="I71" i="4"/>
  <c r="J71" i="4"/>
  <c r="K71" i="4"/>
  <c r="L71" i="4"/>
  <c r="M71" i="4"/>
  <c r="N71" i="4"/>
  <c r="D72" i="4"/>
  <c r="E72" i="4"/>
  <c r="F72" i="4"/>
  <c r="G72" i="4"/>
  <c r="H72" i="4"/>
  <c r="I72" i="4"/>
  <c r="J72" i="4"/>
  <c r="K72" i="4"/>
  <c r="L72" i="4"/>
  <c r="M72" i="4"/>
  <c r="N72" i="4"/>
  <c r="D73" i="4"/>
  <c r="E73" i="4"/>
  <c r="F73" i="4"/>
  <c r="G73" i="4"/>
  <c r="H73" i="4"/>
  <c r="I73" i="4"/>
  <c r="J73" i="4"/>
  <c r="K73" i="4"/>
  <c r="L73" i="4"/>
  <c r="M73" i="4"/>
  <c r="N73" i="4"/>
  <c r="D74" i="4"/>
  <c r="E74" i="4"/>
  <c r="F74" i="4"/>
  <c r="G74" i="4"/>
  <c r="H74" i="4"/>
  <c r="I74" i="4"/>
  <c r="J74" i="4"/>
  <c r="K74" i="4"/>
  <c r="L74" i="4"/>
  <c r="M74" i="4"/>
  <c r="N74" i="4"/>
  <c r="D75" i="4"/>
  <c r="E75" i="4"/>
  <c r="F75" i="4"/>
  <c r="G75" i="4"/>
  <c r="H75" i="4"/>
  <c r="I75" i="4"/>
  <c r="J75" i="4"/>
  <c r="K75" i="4"/>
  <c r="L75" i="4"/>
  <c r="M75" i="4"/>
  <c r="N75" i="4"/>
  <c r="D76" i="4"/>
  <c r="E76" i="4"/>
  <c r="F76" i="4"/>
  <c r="G76" i="4"/>
  <c r="H76" i="4"/>
  <c r="I76" i="4"/>
  <c r="J76" i="4"/>
  <c r="K76" i="4"/>
  <c r="L76" i="4"/>
  <c r="M76" i="4"/>
  <c r="N76" i="4"/>
  <c r="D77" i="4"/>
  <c r="E77" i="4"/>
  <c r="F77" i="4"/>
  <c r="G77" i="4"/>
  <c r="H77" i="4"/>
  <c r="I77" i="4"/>
  <c r="J77" i="4"/>
  <c r="K77" i="4"/>
  <c r="L77" i="4"/>
  <c r="M77" i="4"/>
  <c r="N77" i="4"/>
  <c r="D78" i="4"/>
  <c r="E78" i="4"/>
  <c r="F78" i="4"/>
  <c r="G78" i="4"/>
  <c r="H78" i="4"/>
  <c r="I78" i="4"/>
  <c r="J78" i="4"/>
  <c r="K78" i="4"/>
  <c r="L78" i="4"/>
  <c r="M78" i="4"/>
  <c r="N78" i="4"/>
  <c r="D79" i="4"/>
  <c r="E79" i="4"/>
  <c r="F79" i="4"/>
  <c r="G79" i="4"/>
  <c r="H79" i="4"/>
  <c r="I79" i="4"/>
  <c r="J79" i="4"/>
  <c r="K79" i="4"/>
  <c r="L79" i="4"/>
  <c r="M79" i="4"/>
  <c r="N79" i="4"/>
  <c r="D80" i="4"/>
  <c r="E80" i="4"/>
  <c r="F80" i="4"/>
  <c r="G80" i="4"/>
  <c r="H80" i="4"/>
  <c r="I80" i="4"/>
  <c r="J80" i="4"/>
  <c r="K80" i="4"/>
  <c r="L80" i="4"/>
  <c r="M80" i="4"/>
  <c r="N80" i="4"/>
  <c r="D81" i="4"/>
  <c r="E81" i="4"/>
  <c r="F81" i="4"/>
  <c r="G81" i="4"/>
  <c r="H81" i="4"/>
  <c r="I81" i="4"/>
  <c r="J81" i="4"/>
  <c r="K81" i="4"/>
  <c r="L81" i="4"/>
  <c r="M81" i="4"/>
  <c r="N81" i="4"/>
  <c r="D82" i="4"/>
  <c r="E82" i="4"/>
  <c r="F82" i="4"/>
  <c r="G82" i="4"/>
  <c r="H82" i="4"/>
  <c r="I82" i="4"/>
  <c r="J82" i="4"/>
  <c r="K82" i="4"/>
  <c r="L82" i="4"/>
  <c r="M82" i="4"/>
  <c r="N82" i="4"/>
  <c r="D83" i="4"/>
  <c r="E83" i="4"/>
  <c r="F83" i="4"/>
  <c r="G83" i="4"/>
  <c r="H83" i="4"/>
  <c r="I83" i="4"/>
  <c r="J83" i="4"/>
  <c r="K83" i="4"/>
  <c r="L83" i="4"/>
  <c r="M83" i="4"/>
  <c r="N83" i="4"/>
  <c r="D84" i="4"/>
  <c r="E84" i="4"/>
  <c r="F84" i="4"/>
  <c r="G84" i="4"/>
  <c r="H84" i="4"/>
  <c r="I84" i="4"/>
  <c r="J84" i="4"/>
  <c r="K84" i="4"/>
  <c r="L84" i="4"/>
  <c r="M84" i="4"/>
  <c r="N84" i="4"/>
  <c r="D85" i="4"/>
  <c r="E85" i="4"/>
  <c r="F85" i="4"/>
  <c r="G85" i="4"/>
  <c r="H85" i="4"/>
  <c r="I85" i="4"/>
  <c r="J85" i="4"/>
  <c r="K85" i="4"/>
  <c r="L85" i="4"/>
  <c r="M85" i="4"/>
  <c r="N85" i="4"/>
  <c r="D86" i="4"/>
  <c r="E86" i="4"/>
  <c r="F86" i="4"/>
  <c r="G86" i="4"/>
  <c r="H86" i="4"/>
  <c r="I86" i="4"/>
  <c r="J86" i="4"/>
  <c r="K86" i="4"/>
  <c r="L86" i="4"/>
  <c r="M86" i="4"/>
  <c r="N86" i="4"/>
  <c r="D87" i="4"/>
  <c r="E87" i="4"/>
  <c r="F87" i="4"/>
  <c r="G87" i="4"/>
  <c r="H87" i="4"/>
  <c r="I87" i="4"/>
  <c r="J87" i="4"/>
  <c r="K87" i="4"/>
  <c r="L87" i="4"/>
  <c r="M87" i="4"/>
  <c r="N87" i="4"/>
  <c r="D88" i="4"/>
  <c r="E88" i="4"/>
  <c r="F88" i="4"/>
  <c r="G88" i="4"/>
  <c r="H88" i="4"/>
  <c r="I88" i="4"/>
  <c r="J88" i="4"/>
  <c r="K88" i="4"/>
  <c r="L88" i="4"/>
  <c r="M88" i="4"/>
  <c r="N88" i="4"/>
  <c r="D89" i="4"/>
  <c r="E89" i="4"/>
  <c r="F89" i="4"/>
  <c r="G89" i="4"/>
  <c r="H89" i="4"/>
  <c r="I89" i="4"/>
  <c r="J89" i="4"/>
  <c r="K89" i="4"/>
  <c r="L89" i="4"/>
  <c r="M89" i="4"/>
  <c r="N89" i="4"/>
  <c r="D90" i="4"/>
  <c r="E90" i="4"/>
  <c r="F90" i="4"/>
  <c r="G90" i="4"/>
  <c r="H90" i="4"/>
  <c r="I90" i="4"/>
  <c r="J90" i="4"/>
  <c r="K90" i="4"/>
  <c r="L90" i="4"/>
  <c r="M90" i="4"/>
  <c r="N90" i="4"/>
  <c r="D91" i="4"/>
  <c r="E91" i="4"/>
  <c r="F91" i="4"/>
  <c r="G91" i="4"/>
  <c r="H91" i="4"/>
  <c r="I91" i="4"/>
  <c r="J91" i="4"/>
  <c r="K91" i="4"/>
  <c r="L91" i="4"/>
  <c r="M91" i="4"/>
  <c r="N91" i="4"/>
  <c r="D92" i="4"/>
  <c r="E92" i="4"/>
  <c r="F92" i="4"/>
  <c r="G92" i="4"/>
  <c r="H92" i="4"/>
  <c r="I92" i="4"/>
  <c r="J92" i="4"/>
  <c r="K92" i="4"/>
  <c r="L92" i="4"/>
  <c r="M92" i="4"/>
  <c r="N92" i="4"/>
  <c r="D93" i="4"/>
  <c r="E93" i="4"/>
  <c r="F93" i="4"/>
  <c r="G93" i="4"/>
  <c r="H93" i="4"/>
  <c r="I93" i="4"/>
  <c r="J93" i="4"/>
  <c r="K93" i="4"/>
  <c r="L93" i="4"/>
  <c r="M93" i="4"/>
  <c r="N93" i="4"/>
  <c r="E2" i="4"/>
  <c r="E94" i="4" s="1"/>
  <c r="F2" i="4"/>
  <c r="F94" i="4" s="1"/>
  <c r="G2" i="4"/>
  <c r="G94" i="4" s="1"/>
  <c r="H2" i="4"/>
  <c r="I2" i="4"/>
  <c r="I94" i="4" s="1"/>
  <c r="J2" i="4"/>
  <c r="K2" i="4"/>
  <c r="K94" i="4" s="1"/>
  <c r="L2" i="4"/>
  <c r="L94" i="4" s="1"/>
  <c r="M2" i="4"/>
  <c r="M94" i="4" s="1"/>
  <c r="N2" i="4"/>
  <c r="N94" i="4" s="1"/>
  <c r="D2" i="4"/>
  <c r="D94" i="4" s="1"/>
  <c r="Y2" i="2" l="1"/>
  <c r="Y91" i="2"/>
  <c r="Y87" i="2"/>
  <c r="Y79" i="2"/>
  <c r="Y70" i="2"/>
  <c r="Y67" i="2"/>
  <c r="Y66" i="2"/>
  <c r="Y61" i="2"/>
  <c r="Y49" i="2"/>
  <c r="Y32" i="2"/>
  <c r="Y31" i="2"/>
  <c r="Y27" i="2"/>
  <c r="Y24" i="2"/>
  <c r="Y14" i="2"/>
  <c r="Y10" i="2"/>
  <c r="Y4" i="2"/>
  <c r="Y71" i="2"/>
  <c r="Y57" i="2"/>
  <c r="Y50" i="2"/>
  <c r="Y33" i="2"/>
  <c r="Y28" i="2"/>
  <c r="Y21" i="2"/>
  <c r="Y16" i="2"/>
  <c r="Y15" i="2"/>
  <c r="Y11" i="2"/>
  <c r="Y25" i="2"/>
  <c r="Y17" i="2"/>
  <c r="Y8" i="2"/>
  <c r="Y5" i="2"/>
  <c r="Y89" i="2"/>
  <c r="Y63" i="2"/>
  <c r="Y59" i="2"/>
  <c r="Y58" i="2"/>
  <c r="Y51" i="2"/>
  <c r="Y45" i="2"/>
  <c r="Y42" i="2"/>
  <c r="Y22" i="2"/>
  <c r="Y18" i="2"/>
  <c r="Y26" i="2"/>
  <c r="Y23" i="2"/>
  <c r="Y6" i="2"/>
  <c r="X2" i="2"/>
  <c r="X73" i="2"/>
  <c r="X68" i="2"/>
  <c r="X61" i="2"/>
  <c r="X43" i="2"/>
  <c r="X30" i="2"/>
  <c r="X25" i="2"/>
  <c r="X20" i="2"/>
  <c r="X15" i="2"/>
  <c r="X4" i="2"/>
  <c r="X91" i="2"/>
  <c r="X86" i="2"/>
  <c r="X74" i="2"/>
  <c r="X69" i="2"/>
  <c r="X56" i="2"/>
  <c r="X51" i="2"/>
  <c r="X44" i="2"/>
  <c r="X39" i="2"/>
  <c r="X33" i="2"/>
  <c r="X26" i="2"/>
  <c r="X21" i="2"/>
  <c r="X5" i="2"/>
  <c r="X75" i="2"/>
  <c r="X70" i="2"/>
  <c r="X63" i="2"/>
  <c r="X40" i="2"/>
  <c r="X27" i="2"/>
  <c r="X22" i="2"/>
  <c r="X10" i="2"/>
  <c r="X92" i="2"/>
  <c r="X87" i="2"/>
  <c r="X64" i="2"/>
  <c r="X57" i="2"/>
  <c r="X52" i="2"/>
  <c r="X45" i="2"/>
  <c r="X34" i="2"/>
  <c r="X11" i="2"/>
  <c r="X6" i="2"/>
  <c r="X24" i="2"/>
  <c r="X12" i="2"/>
  <c r="X7" i="2"/>
  <c r="X89" i="2"/>
  <c r="X84" i="2"/>
  <c r="X79" i="2"/>
  <c r="X60" i="2"/>
  <c r="X54" i="2"/>
  <c r="X49" i="2"/>
  <c r="X42" i="2"/>
  <c r="X36" i="2"/>
  <c r="X29" i="2"/>
  <c r="X19" i="2"/>
  <c r="X18" i="2"/>
  <c r="X17" i="2"/>
  <c r="X16" i="2"/>
  <c r="X14" i="2"/>
  <c r="X13" i="2"/>
  <c r="X8" i="2"/>
  <c r="W93" i="2"/>
  <c r="W76" i="2"/>
  <c r="W64" i="2"/>
  <c r="W63" i="2"/>
  <c r="W58" i="2"/>
  <c r="W46" i="2"/>
  <c r="W45" i="2"/>
  <c r="W30" i="2"/>
  <c r="W29" i="2"/>
  <c r="W12" i="2"/>
  <c r="W86" i="2"/>
  <c r="W85" i="2"/>
  <c r="W68" i="2"/>
  <c r="W51" i="2"/>
  <c r="W50" i="2"/>
  <c r="W35" i="2"/>
  <c r="W34" i="2"/>
  <c r="W22" i="2"/>
  <c r="W21" i="2"/>
  <c r="W5" i="2"/>
  <c r="W88" i="2"/>
  <c r="W87" i="2"/>
  <c r="W70" i="2"/>
  <c r="W69" i="2"/>
  <c r="W52" i="2"/>
  <c r="W40" i="2"/>
  <c r="W39" i="2"/>
  <c r="W38" i="2"/>
  <c r="W36" i="2"/>
  <c r="W24" i="2"/>
  <c r="W23" i="2"/>
  <c r="W6" i="2"/>
  <c r="W89" i="2"/>
  <c r="W72" i="2"/>
  <c r="W71" i="2"/>
  <c r="W54" i="2"/>
  <c r="W53" i="2"/>
  <c r="W41" i="2"/>
  <c r="W37" i="2"/>
  <c r="W25" i="2"/>
  <c r="W8" i="2"/>
  <c r="W7" i="2"/>
  <c r="W91" i="2"/>
  <c r="W90" i="2"/>
  <c r="W73" i="2"/>
  <c r="W56" i="2"/>
  <c r="W55" i="2"/>
  <c r="W43" i="2"/>
  <c r="W42" i="2"/>
  <c r="W27" i="2"/>
  <c r="W26" i="2"/>
  <c r="W9" i="2"/>
  <c r="W92" i="2"/>
  <c r="W75" i="2"/>
  <c r="W74" i="2"/>
  <c r="W62" i="2"/>
  <c r="W61" i="2"/>
  <c r="W60" i="2"/>
  <c r="W59" i="2"/>
  <c r="W57" i="2"/>
  <c r="W44" i="2"/>
  <c r="W28" i="2"/>
  <c r="W11" i="2"/>
  <c r="T85" i="2"/>
  <c r="T84" i="2"/>
  <c r="T83" i="2"/>
  <c r="T63" i="2"/>
  <c r="T62" i="2"/>
  <c r="T42" i="2"/>
  <c r="T41" i="2"/>
  <c r="T40" i="2"/>
  <c r="T21" i="2"/>
  <c r="T20" i="2"/>
  <c r="T19" i="2"/>
  <c r="T79" i="2"/>
  <c r="T78" i="2"/>
  <c r="T58" i="2"/>
  <c r="T57" i="2"/>
  <c r="T56" i="2"/>
  <c r="T37" i="2"/>
  <c r="T36" i="2"/>
  <c r="T35" i="2"/>
  <c r="T15" i="2"/>
  <c r="T14" i="2"/>
  <c r="T77" i="2"/>
  <c r="T76" i="2"/>
  <c r="T75" i="2"/>
  <c r="T55" i="2"/>
  <c r="T54" i="2"/>
  <c r="T34" i="2"/>
  <c r="T33" i="2"/>
  <c r="T32" i="2"/>
  <c r="T13" i="2"/>
  <c r="T12" i="2"/>
  <c r="T11" i="2"/>
  <c r="T74" i="2"/>
  <c r="T73" i="2"/>
  <c r="T72" i="2"/>
  <c r="T53" i="2"/>
  <c r="T52" i="2"/>
  <c r="T51" i="2"/>
  <c r="T31" i="2"/>
  <c r="T30" i="2"/>
  <c r="T10" i="2"/>
  <c r="T9" i="2"/>
  <c r="T8" i="2"/>
  <c r="T93" i="2"/>
  <c r="T92" i="2"/>
  <c r="T91" i="2"/>
  <c r="T71" i="2"/>
  <c r="T70" i="2"/>
  <c r="T50" i="2"/>
  <c r="T49" i="2"/>
  <c r="T48" i="2"/>
  <c r="T29" i="2"/>
  <c r="T28" i="2"/>
  <c r="T27" i="2"/>
  <c r="T7" i="2"/>
  <c r="T6" i="2"/>
  <c r="T5" i="2"/>
  <c r="T4" i="2"/>
  <c r="T3" i="2"/>
  <c r="T2" i="2"/>
  <c r="T90" i="2"/>
  <c r="T89" i="2"/>
  <c r="T88" i="2"/>
  <c r="T69" i="2"/>
  <c r="T68" i="2"/>
  <c r="T67" i="2"/>
  <c r="T47" i="2"/>
  <c r="T46" i="2"/>
  <c r="T26" i="2"/>
  <c r="T25" i="2"/>
  <c r="T24" i="2"/>
  <c r="T87" i="2"/>
  <c r="T86" i="2"/>
  <c r="T66" i="2"/>
  <c r="T65" i="2"/>
  <c r="T64" i="2"/>
  <c r="T45" i="2"/>
  <c r="T44" i="2"/>
  <c r="T43" i="2"/>
  <c r="T23" i="2"/>
  <c r="S87" i="2"/>
  <c r="S79" i="2"/>
  <c r="S71" i="2"/>
  <c r="S63" i="2"/>
  <c r="S55" i="2"/>
  <c r="S47" i="2"/>
  <c r="S39" i="2"/>
  <c r="S31" i="2"/>
  <c r="S23" i="2"/>
  <c r="S15" i="2"/>
  <c r="S7" i="2"/>
  <c r="S6" i="2"/>
  <c r="S2" i="2"/>
  <c r="S93" i="2"/>
  <c r="S85" i="2"/>
  <c r="S77" i="2"/>
  <c r="S69" i="2"/>
  <c r="S61" i="2"/>
  <c r="S53" i="2"/>
  <c r="S45" i="2"/>
  <c r="S37" i="2"/>
  <c r="S29" i="2"/>
  <c r="S21" i="2"/>
  <c r="S13" i="2"/>
  <c r="S5" i="2"/>
  <c r="S92" i="2"/>
  <c r="S84" i="2"/>
  <c r="S76" i="2"/>
  <c r="S68" i="2"/>
  <c r="S60" i="2"/>
  <c r="S52" i="2"/>
  <c r="S44" i="2"/>
  <c r="S36" i="2"/>
  <c r="S28" i="2"/>
  <c r="S20" i="2"/>
  <c r="S12" i="2"/>
  <c r="S4" i="2"/>
  <c r="S3" i="2"/>
  <c r="S90" i="2"/>
  <c r="S82" i="2"/>
  <c r="S74" i="2"/>
  <c r="S66" i="2"/>
  <c r="S58" i="2"/>
  <c r="S50" i="2"/>
  <c r="S42" i="2"/>
  <c r="S34" i="2"/>
  <c r="S26" i="2"/>
  <c r="S18" i="2"/>
  <c r="S10" i="2"/>
  <c r="S89" i="2"/>
  <c r="S81" i="2"/>
  <c r="S73" i="2"/>
  <c r="S65" i="2"/>
  <c r="S57" i="2"/>
  <c r="S49" i="2"/>
  <c r="S41" i="2"/>
  <c r="S33" i="2"/>
  <c r="S25" i="2"/>
  <c r="S17" i="2"/>
  <c r="R73" i="2"/>
  <c r="R61" i="2"/>
  <c r="R53" i="2"/>
  <c r="R17" i="2"/>
  <c r="R2" i="2"/>
  <c r="R25" i="2"/>
  <c r="R93" i="2"/>
  <c r="R77" i="2"/>
  <c r="R45" i="2"/>
  <c r="R33" i="2"/>
  <c r="R5" i="2"/>
  <c r="R92" i="2"/>
  <c r="R88" i="2"/>
  <c r="R84" i="2"/>
  <c r="R80" i="2"/>
  <c r="R76" i="2"/>
  <c r="R72" i="2"/>
  <c r="R68" i="2"/>
  <c r="R64" i="2"/>
  <c r="R60" i="2"/>
  <c r="R56" i="2"/>
  <c r="R52" i="2"/>
  <c r="R48" i="2"/>
  <c r="R44" i="2"/>
  <c r="R40" i="2"/>
  <c r="R36" i="2"/>
  <c r="R32" i="2"/>
  <c r="R28" i="2"/>
  <c r="R24" i="2"/>
  <c r="R20" i="2"/>
  <c r="R16" i="2"/>
  <c r="R12" i="2"/>
  <c r="R8" i="2"/>
  <c r="R4" i="2"/>
  <c r="R89" i="2"/>
  <c r="R65" i="2"/>
  <c r="R21" i="2"/>
  <c r="R37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R7" i="2"/>
  <c r="R3" i="2"/>
  <c r="R13" i="2"/>
  <c r="R85" i="2"/>
  <c r="R81" i="2"/>
  <c r="R69" i="2"/>
  <c r="R57" i="2"/>
  <c r="R49" i="2"/>
  <c r="R41" i="2"/>
  <c r="R29" i="2"/>
  <c r="R9" i="2"/>
  <c r="R90" i="2"/>
  <c r="R86" i="2"/>
  <c r="R82" i="2"/>
  <c r="R78" i="2"/>
  <c r="R74" i="2"/>
  <c r="R70" i="2"/>
  <c r="R66" i="2"/>
  <c r="R62" i="2"/>
  <c r="R58" i="2"/>
  <c r="R54" i="2"/>
  <c r="R50" i="2"/>
  <c r="R46" i="2"/>
  <c r="R42" i="2"/>
  <c r="R38" i="2"/>
  <c r="R34" i="2"/>
  <c r="R30" i="2"/>
  <c r="R26" i="2"/>
  <c r="R22" i="2"/>
  <c r="R18" i="2"/>
  <c r="R14" i="2"/>
  <c r="R10" i="2"/>
  <c r="J94" i="4"/>
  <c r="H94" i="4"/>
  <c r="M121" i="2"/>
  <c r="O95" i="4"/>
  <c r="P114" i="2"/>
  <c r="P117" i="2" s="1"/>
  <c r="O25" i="7" l="1"/>
  <c r="O41" i="7"/>
  <c r="O49" i="7"/>
  <c r="O57" i="7"/>
  <c r="O65" i="7"/>
  <c r="O73" i="7"/>
  <c r="O89" i="7"/>
  <c r="O53" i="7"/>
  <c r="O85" i="7"/>
  <c r="O10" i="7"/>
  <c r="O18" i="7"/>
  <c r="O26" i="7"/>
  <c r="O42" i="7"/>
  <c r="O58" i="7"/>
  <c r="O66" i="7"/>
  <c r="O74" i="7"/>
  <c r="O82" i="7"/>
  <c r="O77" i="7"/>
  <c r="O11" i="7"/>
  <c r="O19" i="7"/>
  <c r="O27" i="7"/>
  <c r="O35" i="7"/>
  <c r="O59" i="7"/>
  <c r="O75" i="7"/>
  <c r="O83" i="7"/>
  <c r="O91" i="7"/>
  <c r="O21" i="7"/>
  <c r="O45" i="7"/>
  <c r="O20" i="7"/>
  <c r="O28" i="7"/>
  <c r="O36" i="7"/>
  <c r="O44" i="7"/>
  <c r="O68" i="7"/>
  <c r="O84" i="7"/>
  <c r="O92" i="7"/>
  <c r="O37" i="7"/>
  <c r="O61" i="7"/>
  <c r="O23" i="7"/>
  <c r="O64" i="7"/>
  <c r="O87" i="7"/>
  <c r="O80" i="7"/>
  <c r="O24" i="7"/>
  <c r="O70" i="7"/>
  <c r="O88" i="7"/>
  <c r="O31" i="7"/>
  <c r="O72" i="7"/>
  <c r="O32" i="7"/>
  <c r="O78" i="7"/>
  <c r="O48" i="7"/>
  <c r="O71" i="7"/>
  <c r="O54" i="7"/>
  <c r="O55" i="7"/>
  <c r="O38" i="7"/>
  <c r="O56" i="7"/>
  <c r="O79" i="7"/>
  <c r="O63" i="7"/>
  <c r="O39" i="7"/>
  <c r="O62" i="7"/>
  <c r="O15" i="7"/>
  <c r="O47" i="7"/>
  <c r="O86" i="7"/>
  <c r="O16" i="7"/>
  <c r="O40" i="7"/>
  <c r="O17" i="7"/>
  <c r="O33" i="7"/>
  <c r="O81" i="7"/>
  <c r="O29" i="7"/>
  <c r="O22" i="7"/>
  <c r="O46" i="7"/>
  <c r="O34" i="7"/>
  <c r="O50" i="7"/>
  <c r="O90" i="7"/>
  <c r="O43" i="7"/>
  <c r="O51" i="7"/>
  <c r="O67" i="7"/>
  <c r="O69" i="7"/>
  <c r="O93" i="7"/>
  <c r="O12" i="7"/>
  <c r="O52" i="7"/>
  <c r="O60" i="7"/>
  <c r="O76" i="7"/>
  <c r="O13" i="7"/>
  <c r="O14" i="7"/>
  <c r="O30" i="7"/>
  <c r="Q114" i="2"/>
  <c r="Q117" i="2" s="1"/>
  <c r="R114" i="2"/>
  <c r="R117" i="2" s="1"/>
  <c r="P55" i="7" l="1"/>
  <c r="P23" i="7"/>
  <c r="P77" i="7"/>
  <c r="P89" i="7"/>
  <c r="P62" i="7"/>
  <c r="P70" i="7"/>
  <c r="P68" i="7"/>
  <c r="P59" i="7"/>
  <c r="P42" i="7"/>
  <c r="P25" i="7"/>
  <c r="P54" i="7"/>
  <c r="P24" i="7"/>
  <c r="P61" i="7"/>
  <c r="P26" i="7"/>
  <c r="P73" i="7"/>
  <c r="P30" i="7"/>
  <c r="P14" i="7"/>
  <c r="P29" i="7"/>
  <c r="P93" i="7"/>
  <c r="P13" i="7"/>
  <c r="Q13" i="7" s="1"/>
  <c r="P76" i="7"/>
  <c r="P67" i="7"/>
  <c r="Q67" i="7" s="1"/>
  <c r="P86" i="7"/>
  <c r="P39" i="7"/>
  <c r="P34" i="7"/>
  <c r="P33" i="7"/>
  <c r="P63" i="7"/>
  <c r="P45" i="7"/>
  <c r="P81" i="7"/>
  <c r="Q81" i="7" s="1"/>
  <c r="P60" i="7"/>
  <c r="Q60" i="7" s="1"/>
  <c r="P51" i="7"/>
  <c r="Q51" i="7" s="1"/>
  <c r="P46" i="7"/>
  <c r="P47" i="7"/>
  <c r="P79" i="7"/>
  <c r="P78" i="7"/>
  <c r="P37" i="7"/>
  <c r="P44" i="7"/>
  <c r="P21" i="7"/>
  <c r="P35" i="7"/>
  <c r="P82" i="7"/>
  <c r="P18" i="7"/>
  <c r="P65" i="7"/>
  <c r="P69" i="7"/>
  <c r="P52" i="7"/>
  <c r="P43" i="7"/>
  <c r="P22" i="7"/>
  <c r="P17" i="7"/>
  <c r="P31" i="7"/>
  <c r="P56" i="7"/>
  <c r="P96" i="7"/>
  <c r="P96" i="4"/>
  <c r="P97" i="4" s="1"/>
  <c r="P32" i="7"/>
  <c r="P80" i="7"/>
  <c r="P36" i="7"/>
  <c r="P91" i="7"/>
  <c r="P27" i="7"/>
  <c r="Q27" i="7" s="1"/>
  <c r="P74" i="7"/>
  <c r="Q74" i="7" s="1"/>
  <c r="R74" i="7" s="1"/>
  <c r="P10" i="7"/>
  <c r="P57" i="7"/>
  <c r="P16" i="7"/>
  <c r="P12" i="7"/>
  <c r="P90" i="7"/>
  <c r="P88" i="7"/>
  <c r="P38" i="7"/>
  <c r="Q38" i="7" s="1"/>
  <c r="R38" i="7" s="1"/>
  <c r="P71" i="7"/>
  <c r="Q71" i="7" s="1"/>
  <c r="R71" i="7" s="1"/>
  <c r="P72" i="7"/>
  <c r="P87" i="7"/>
  <c r="P92" i="7"/>
  <c r="P28" i="7"/>
  <c r="P83" i="7"/>
  <c r="Q83" i="7" s="1"/>
  <c r="P19" i="7"/>
  <c r="P66" i="7"/>
  <c r="P85" i="7"/>
  <c r="P49" i="7"/>
  <c r="Q49" i="7" s="1"/>
  <c r="P50" i="7"/>
  <c r="P40" i="7"/>
  <c r="P15" i="7"/>
  <c r="Q15" i="7" s="1"/>
  <c r="P48" i="7"/>
  <c r="P64" i="7"/>
  <c r="P84" i="7"/>
  <c r="P20" i="7"/>
  <c r="P75" i="7"/>
  <c r="P11" i="7"/>
  <c r="P58" i="7"/>
  <c r="P53" i="7"/>
  <c r="Q53" i="7" s="1"/>
  <c r="P41" i="7"/>
  <c r="Q57" i="7"/>
  <c r="Q39" i="7"/>
  <c r="Q80" i="7"/>
  <c r="R80" i="7" s="1"/>
  <c r="O3" i="7"/>
  <c r="O6" i="7"/>
  <c r="O8" i="7"/>
  <c r="O2" i="7"/>
  <c r="O5" i="7"/>
  <c r="O9" i="7"/>
  <c r="O4" i="7"/>
  <c r="O7" i="7"/>
  <c r="S114" i="2"/>
  <c r="S117" i="2" s="1"/>
  <c r="Q28" i="7" l="1"/>
  <c r="Q88" i="7"/>
  <c r="R88" i="7" s="1"/>
  <c r="Q65" i="7"/>
  <c r="Q79" i="7"/>
  <c r="Q45" i="7"/>
  <c r="Q73" i="7"/>
  <c r="R73" i="7" s="1"/>
  <c r="Q68" i="7"/>
  <c r="R68" i="7" s="1"/>
  <c r="Q50" i="7"/>
  <c r="R50" i="7" s="1"/>
  <c r="Q92" i="7"/>
  <c r="R92" i="7" s="1"/>
  <c r="Q56" i="7"/>
  <c r="Q18" i="7"/>
  <c r="Q26" i="7"/>
  <c r="R26" i="7" s="1"/>
  <c r="R96" i="7"/>
  <c r="R96" i="4"/>
  <c r="Q78" i="7"/>
  <c r="R78" i="7" s="1"/>
  <c r="S78" i="7" s="1"/>
  <c r="Q75" i="7"/>
  <c r="R75" i="7" s="1"/>
  <c r="Q12" i="7"/>
  <c r="R12" i="7" s="1"/>
  <c r="Q91" i="7"/>
  <c r="R91" i="7" s="1"/>
  <c r="Q31" i="7"/>
  <c r="R31" i="7" s="1"/>
  <c r="Q82" i="7"/>
  <c r="Q33" i="7"/>
  <c r="Q61" i="7"/>
  <c r="R61" i="7" s="1"/>
  <c r="Q62" i="7"/>
  <c r="Q20" i="7"/>
  <c r="R20" i="7" s="1"/>
  <c r="Q72" i="7"/>
  <c r="Q16" i="7"/>
  <c r="Q36" i="7"/>
  <c r="Q17" i="7"/>
  <c r="R17" i="7" s="1"/>
  <c r="Q93" i="7"/>
  <c r="Q24" i="7"/>
  <c r="Q89" i="7"/>
  <c r="R89" i="7" s="1"/>
  <c r="Q96" i="7"/>
  <c r="Q96" i="4"/>
  <c r="Q84" i="7"/>
  <c r="R84" i="7" s="1"/>
  <c r="Q85" i="7"/>
  <c r="R85" i="7" s="1"/>
  <c r="Q22" i="7"/>
  <c r="Q21" i="7"/>
  <c r="Q29" i="7"/>
  <c r="R29" i="7" s="1"/>
  <c r="Q77" i="7"/>
  <c r="R77" i="7" s="1"/>
  <c r="Q66" i="7"/>
  <c r="R66" i="7" s="1"/>
  <c r="Q43" i="7"/>
  <c r="Q23" i="7"/>
  <c r="R23" i="7" s="1"/>
  <c r="Q19" i="7"/>
  <c r="R19" i="7" s="1"/>
  <c r="S19" i="7" s="1"/>
  <c r="Q32" i="7"/>
  <c r="R32" i="7" s="1"/>
  <c r="Q52" i="7"/>
  <c r="R60" i="7"/>
  <c r="Q86" i="7"/>
  <c r="R86" i="7" s="1"/>
  <c r="Q42" i="7"/>
  <c r="R42" i="7" s="1"/>
  <c r="Q55" i="7"/>
  <c r="R24" i="7"/>
  <c r="R39" i="7"/>
  <c r="R83" i="7"/>
  <c r="R45" i="7"/>
  <c r="S45" i="7" s="1"/>
  <c r="R62" i="7"/>
  <c r="R52" i="7"/>
  <c r="S52" i="7" s="1"/>
  <c r="R49" i="7"/>
  <c r="R33" i="7"/>
  <c r="R16" i="7"/>
  <c r="S16" i="7" s="1"/>
  <c r="R81" i="7"/>
  <c r="R67" i="7"/>
  <c r="R36" i="7"/>
  <c r="R57" i="7"/>
  <c r="Q35" i="7"/>
  <c r="R35" i="7" s="1"/>
  <c r="Q46" i="7"/>
  <c r="R46" i="7" s="1"/>
  <c r="Q76" i="7"/>
  <c r="R76" i="7" s="1"/>
  <c r="Q30" i="7"/>
  <c r="R30" i="7" s="1"/>
  <c r="R21" i="7"/>
  <c r="R72" i="7"/>
  <c r="S72" i="7" s="1"/>
  <c r="R93" i="7"/>
  <c r="R79" i="7"/>
  <c r="R43" i="7"/>
  <c r="P8" i="7"/>
  <c r="Q8" i="7" s="1"/>
  <c r="R8" i="7" s="1"/>
  <c r="R53" i="7"/>
  <c r="Q64" i="7"/>
  <c r="R64" i="7" s="1"/>
  <c r="Q40" i="7"/>
  <c r="Q87" i="7"/>
  <c r="R87" i="7" s="1"/>
  <c r="Q90" i="7"/>
  <c r="R27" i="7"/>
  <c r="Q69" i="7"/>
  <c r="Q44" i="7"/>
  <c r="R44" i="7" s="1"/>
  <c r="R51" i="7"/>
  <c r="Q34" i="7"/>
  <c r="R34" i="7" s="1"/>
  <c r="R13" i="7"/>
  <c r="Q14" i="7"/>
  <c r="Q54" i="7"/>
  <c r="R54" i="7" s="1"/>
  <c r="Q59" i="7"/>
  <c r="P6" i="7"/>
  <c r="Q6" i="7" s="1"/>
  <c r="P3" i="7"/>
  <c r="Q48" i="7"/>
  <c r="R82" i="7"/>
  <c r="R65" i="7"/>
  <c r="Q37" i="7"/>
  <c r="Q63" i="7"/>
  <c r="Q70" i="7"/>
  <c r="R28" i="7"/>
  <c r="R40" i="7"/>
  <c r="Q58" i="7"/>
  <c r="R18" i="7"/>
  <c r="Q47" i="7"/>
  <c r="R55" i="7"/>
  <c r="R56" i="7"/>
  <c r="S56" i="7" s="1"/>
  <c r="P4" i="7"/>
  <c r="P9" i="7"/>
  <c r="Q9" i="7" s="1"/>
  <c r="R9" i="7" s="1"/>
  <c r="Q41" i="7"/>
  <c r="R41" i="7" s="1"/>
  <c r="Q10" i="7"/>
  <c r="R48" i="7"/>
  <c r="P7" i="7"/>
  <c r="Q7" i="7" s="1"/>
  <c r="Q11" i="7"/>
  <c r="R11" i="7" s="1"/>
  <c r="R22" i="7"/>
  <c r="Q25" i="7"/>
  <c r="R25" i="7" s="1"/>
  <c r="P5" i="7"/>
  <c r="Q5" i="7" s="1"/>
  <c r="R5" i="7" s="1"/>
  <c r="O99" i="7"/>
  <c r="P95" i="7"/>
  <c r="P97" i="7" s="1"/>
  <c r="O94" i="7"/>
  <c r="P2" i="7"/>
  <c r="R15" i="7"/>
  <c r="S39" i="7"/>
  <c r="S71" i="7"/>
  <c r="S32" i="7"/>
  <c r="S17" i="7"/>
  <c r="S26" i="7"/>
  <c r="S74" i="7"/>
  <c r="S51" i="7"/>
  <c r="S12" i="7"/>
  <c r="S60" i="7"/>
  <c r="S13" i="7"/>
  <c r="S38" i="7"/>
  <c r="S83" i="7"/>
  <c r="S92" i="7"/>
  <c r="S85" i="7"/>
  <c r="S29" i="7"/>
  <c r="S61" i="7"/>
  <c r="S81" i="7"/>
  <c r="S88" i="7"/>
  <c r="S80" i="7"/>
  <c r="T114" i="2"/>
  <c r="T117" i="2" s="1"/>
  <c r="S91" i="7" l="1"/>
  <c r="S84" i="7"/>
  <c r="S62" i="7"/>
  <c r="T29" i="7"/>
  <c r="T60" i="7"/>
  <c r="S28" i="7"/>
  <c r="S57" i="7"/>
  <c r="S76" i="7"/>
  <c r="T76" i="7" s="1"/>
  <c r="S22" i="7"/>
  <c r="T22" i="7" s="1"/>
  <c r="S75" i="7"/>
  <c r="T75" i="7" s="1"/>
  <c r="S36" i="7"/>
  <c r="S53" i="7"/>
  <c r="S79" i="7"/>
  <c r="S21" i="7"/>
  <c r="S67" i="7"/>
  <c r="S73" i="7"/>
  <c r="S82" i="7"/>
  <c r="S33" i="7"/>
  <c r="T33" i="7" s="1"/>
  <c r="S48" i="7"/>
  <c r="S89" i="7"/>
  <c r="S27" i="7"/>
  <c r="T27" i="7" s="1"/>
  <c r="S30" i="7"/>
  <c r="S49" i="7"/>
  <c r="S40" i="7"/>
  <c r="T40" i="7" s="1"/>
  <c r="S93" i="7"/>
  <c r="T93" i="7" s="1"/>
  <c r="S31" i="7"/>
  <c r="S87" i="7"/>
  <c r="S42" i="7"/>
  <c r="T42" i="7" s="1"/>
  <c r="S24" i="7"/>
  <c r="S96" i="7"/>
  <c r="S96" i="4"/>
  <c r="S65" i="7"/>
  <c r="T65" i="7" s="1"/>
  <c r="T45" i="7"/>
  <c r="S34" i="7"/>
  <c r="T34" i="7" s="1"/>
  <c r="S46" i="7"/>
  <c r="S35" i="7"/>
  <c r="S20" i="7"/>
  <c r="S86" i="7"/>
  <c r="T61" i="7"/>
  <c r="S44" i="7"/>
  <c r="S54" i="7"/>
  <c r="S64" i="7"/>
  <c r="P99" i="7"/>
  <c r="P98" i="7" s="1"/>
  <c r="P100" i="7" s="1"/>
  <c r="P94" i="7"/>
  <c r="Q95" i="7"/>
  <c r="Q97" i="7" s="1"/>
  <c r="S9" i="7"/>
  <c r="Q4" i="7"/>
  <c r="T84" i="7"/>
  <c r="S66" i="7"/>
  <c r="S23" i="7"/>
  <c r="T23" i="7" s="1"/>
  <c r="S11" i="7"/>
  <c r="T11" i="7" s="1"/>
  <c r="S68" i="7"/>
  <c r="S50" i="7"/>
  <c r="R90" i="7"/>
  <c r="R14" i="7"/>
  <c r="S14" i="7" s="1"/>
  <c r="R37" i="7"/>
  <c r="T48" i="7"/>
  <c r="R47" i="7"/>
  <c r="S47" i="7" s="1"/>
  <c r="T47" i="7" s="1"/>
  <c r="S8" i="7"/>
  <c r="S43" i="7"/>
  <c r="S18" i="7"/>
  <c r="R70" i="7"/>
  <c r="S70" i="7" s="1"/>
  <c r="S5" i="7"/>
  <c r="R7" i="7"/>
  <c r="R58" i="7"/>
  <c r="S15" i="7"/>
  <c r="R63" i="7"/>
  <c r="R69" i="7"/>
  <c r="R10" i="7"/>
  <c r="S10" i="7" s="1"/>
  <c r="S55" i="7"/>
  <c r="T55" i="7" s="1"/>
  <c r="R6" i="7"/>
  <c r="S6" i="7" s="1"/>
  <c r="S25" i="7"/>
  <c r="T25" i="7" s="1"/>
  <c r="S41" i="7"/>
  <c r="Q2" i="7"/>
  <c r="R2" i="7" s="1"/>
  <c r="S77" i="7"/>
  <c r="Q3" i="7"/>
  <c r="R59" i="7"/>
  <c r="T38" i="7"/>
  <c r="T62" i="7"/>
  <c r="T39" i="7"/>
  <c r="T71" i="7"/>
  <c r="T16" i="7"/>
  <c r="T32" i="7"/>
  <c r="T56" i="7"/>
  <c r="T72" i="7"/>
  <c r="T17" i="7"/>
  <c r="T26" i="7"/>
  <c r="T19" i="7"/>
  <c r="T51" i="7"/>
  <c r="T52" i="7"/>
  <c r="T81" i="7"/>
  <c r="T89" i="7"/>
  <c r="T74" i="7"/>
  <c r="T13" i="7"/>
  <c r="T82" i="7"/>
  <c r="T85" i="7"/>
  <c r="T28" i="7"/>
  <c r="T83" i="7"/>
  <c r="T91" i="7"/>
  <c r="T53" i="7"/>
  <c r="T92" i="7"/>
  <c r="T78" i="7"/>
  <c r="T87" i="7"/>
  <c r="T12" i="7"/>
  <c r="T80" i="7"/>
  <c r="T88" i="7"/>
  <c r="V114" i="2"/>
  <c r="V117" i="2" s="1"/>
  <c r="U114" i="2"/>
  <c r="U117" i="2" s="1"/>
  <c r="T15" i="7" l="1"/>
  <c r="U15" i="7" s="1"/>
  <c r="T86" i="7"/>
  <c r="T64" i="7"/>
  <c r="T73" i="7"/>
  <c r="U73" i="7" s="1"/>
  <c r="V73" i="7" s="1"/>
  <c r="T77" i="7"/>
  <c r="T49" i="7"/>
  <c r="T67" i="7"/>
  <c r="T57" i="7"/>
  <c r="T96" i="4"/>
  <c r="T96" i="7"/>
  <c r="T24" i="7"/>
  <c r="T30" i="7"/>
  <c r="T21" i="7"/>
  <c r="T79" i="7"/>
  <c r="T50" i="7"/>
  <c r="T20" i="7"/>
  <c r="T46" i="7"/>
  <c r="T10" i="7"/>
  <c r="T66" i="7"/>
  <c r="U66" i="7" s="1"/>
  <c r="V66" i="7" s="1"/>
  <c r="T44" i="7"/>
  <c r="T31" i="7"/>
  <c r="T36" i="7"/>
  <c r="T35" i="7"/>
  <c r="S2" i="7"/>
  <c r="T2" i="7" s="1"/>
  <c r="T70" i="7"/>
  <c r="U70" i="7" s="1"/>
  <c r="T14" i="7"/>
  <c r="S90" i="7"/>
  <c r="T90" i="7" s="1"/>
  <c r="U90" i="7" s="1"/>
  <c r="T9" i="7"/>
  <c r="S63" i="7"/>
  <c r="S69" i="7"/>
  <c r="T69" i="7" s="1"/>
  <c r="T41" i="7"/>
  <c r="T5" i="7"/>
  <c r="T54" i="7"/>
  <c r="T43" i="7"/>
  <c r="R4" i="7"/>
  <c r="T68" i="7"/>
  <c r="S37" i="7"/>
  <c r="R94" i="7"/>
  <c r="R99" i="7"/>
  <c r="S95" i="7"/>
  <c r="S97" i="7" s="1"/>
  <c r="S58" i="7"/>
  <c r="T58" i="7" s="1"/>
  <c r="T6" i="7"/>
  <c r="U6" i="7" s="1"/>
  <c r="S59" i="7"/>
  <c r="U77" i="7"/>
  <c r="Q99" i="7"/>
  <c r="Q98" i="7" s="1"/>
  <c r="Q100" i="7" s="1"/>
  <c r="R95" i="7"/>
  <c r="R97" i="7" s="1"/>
  <c r="Q94" i="7"/>
  <c r="T18" i="7"/>
  <c r="S7" i="7"/>
  <c r="T7" i="7" s="1"/>
  <c r="T8" i="7"/>
  <c r="U8" i="7" s="1"/>
  <c r="R3" i="7"/>
  <c r="U13" i="7"/>
  <c r="V13" i="7" s="1"/>
  <c r="U29" i="7"/>
  <c r="U45" i="7"/>
  <c r="U53" i="7"/>
  <c r="V53" i="7" s="1"/>
  <c r="U61" i="7"/>
  <c r="V61" i="7" s="1"/>
  <c r="U22" i="7"/>
  <c r="V22" i="7" s="1"/>
  <c r="U38" i="7"/>
  <c r="V38" i="7" s="1"/>
  <c r="U46" i="7"/>
  <c r="U62" i="7"/>
  <c r="U23" i="7"/>
  <c r="V23" i="7" s="1"/>
  <c r="U39" i="7"/>
  <c r="V39" i="7" s="1"/>
  <c r="U47" i="7"/>
  <c r="V47" i="7" s="1"/>
  <c r="U55" i="7"/>
  <c r="U71" i="7"/>
  <c r="U16" i="7"/>
  <c r="U32" i="7"/>
  <c r="U40" i="7"/>
  <c r="V40" i="7" s="1"/>
  <c r="U48" i="7"/>
  <c r="V48" i="7" s="1"/>
  <c r="U56" i="7"/>
  <c r="V56" i="7" s="1"/>
  <c r="U72" i="7"/>
  <c r="U17" i="7"/>
  <c r="U25" i="7"/>
  <c r="V25" i="7" s="1"/>
  <c r="U33" i="7"/>
  <c r="V33" i="7" s="1"/>
  <c r="U10" i="7"/>
  <c r="U26" i="7"/>
  <c r="U34" i="7"/>
  <c r="V34" i="7" s="1"/>
  <c r="U42" i="7"/>
  <c r="V42" i="7" s="1"/>
  <c r="U27" i="7"/>
  <c r="U76" i="7"/>
  <c r="V76" i="7" s="1"/>
  <c r="U80" i="7"/>
  <c r="V80" i="7" s="1"/>
  <c r="U88" i="7"/>
  <c r="U52" i="7"/>
  <c r="V52" i="7" s="1"/>
  <c r="U81" i="7"/>
  <c r="V81" i="7" s="1"/>
  <c r="U89" i="7"/>
  <c r="U11" i="7"/>
  <c r="V11" i="7" s="1"/>
  <c r="U82" i="7"/>
  <c r="U84" i="7"/>
  <c r="U92" i="7"/>
  <c r="U28" i="7"/>
  <c r="V28" i="7" s="1"/>
  <c r="U60" i="7"/>
  <c r="V60" i="7" s="1"/>
  <c r="U75" i="7"/>
  <c r="V75" i="7" s="1"/>
  <c r="U83" i="7"/>
  <c r="U91" i="7"/>
  <c r="U19" i="7"/>
  <c r="U85" i="7"/>
  <c r="U74" i="7"/>
  <c r="U51" i="7"/>
  <c r="V51" i="7" s="1"/>
  <c r="U65" i="7"/>
  <c r="V65" i="7" s="1"/>
  <c r="U78" i="7"/>
  <c r="V78" i="7" s="1"/>
  <c r="U87" i="7"/>
  <c r="U93" i="7"/>
  <c r="V93" i="7" s="1"/>
  <c r="U12" i="7"/>
  <c r="V12" i="7" s="1"/>
  <c r="U44" i="7"/>
  <c r="V44" i="7" s="1"/>
  <c r="U86" i="7"/>
  <c r="V86" i="7" s="1"/>
  <c r="W114" i="2"/>
  <c r="W117" i="2" s="1"/>
  <c r="X114" i="2"/>
  <c r="X117" i="2" s="1"/>
  <c r="S99" i="7" l="1"/>
  <c r="S98" i="7" s="1"/>
  <c r="S100" i="7" s="1"/>
  <c r="V71" i="7"/>
  <c r="W71" i="7" s="1"/>
  <c r="W171" i="7" s="1"/>
  <c r="V74" i="7"/>
  <c r="V85" i="7"/>
  <c r="V62" i="7"/>
  <c r="V19" i="7"/>
  <c r="W19" i="7" s="1"/>
  <c r="W119" i="7" s="1"/>
  <c r="V88" i="7"/>
  <c r="W88" i="7" s="1"/>
  <c r="V92" i="7"/>
  <c r="W92" i="7" s="1"/>
  <c r="V32" i="7"/>
  <c r="V26" i="7"/>
  <c r="V87" i="7"/>
  <c r="W87" i="7" s="1"/>
  <c r="V89" i="7"/>
  <c r="V17" i="7"/>
  <c r="W17" i="7" s="1"/>
  <c r="V45" i="7"/>
  <c r="V91" i="7"/>
  <c r="V16" i="7"/>
  <c r="W16" i="7" s="1"/>
  <c r="V83" i="7"/>
  <c r="W83" i="7" s="1"/>
  <c r="V82" i="7"/>
  <c r="V27" i="7"/>
  <c r="W27" i="7" s="1"/>
  <c r="W127" i="7" s="1"/>
  <c r="V72" i="7"/>
  <c r="W72" i="7" s="1"/>
  <c r="W172" i="7" s="1"/>
  <c r="V29" i="7"/>
  <c r="V77" i="7"/>
  <c r="U14" i="7"/>
  <c r="V14" i="7" s="1"/>
  <c r="U50" i="7"/>
  <c r="V50" i="7" s="1"/>
  <c r="U64" i="7"/>
  <c r="V64" i="7" s="1"/>
  <c r="U18" i="7"/>
  <c r="T95" i="7"/>
  <c r="T97" i="7" s="1"/>
  <c r="U57" i="7"/>
  <c r="V57" i="7" s="1"/>
  <c r="W57" i="7" s="1"/>
  <c r="W157" i="7" s="1"/>
  <c r="U68" i="7"/>
  <c r="V68" i="7" s="1"/>
  <c r="S94" i="7"/>
  <c r="U79" i="7"/>
  <c r="V79" i="7" s="1"/>
  <c r="U67" i="7"/>
  <c r="V67" i="7" s="1"/>
  <c r="U5" i="7"/>
  <c r="V5" i="7" s="1"/>
  <c r="W5" i="7" s="1"/>
  <c r="U35" i="7"/>
  <c r="U21" i="7"/>
  <c r="V21" i="7" s="1"/>
  <c r="W21" i="7" s="1"/>
  <c r="W121" i="7" s="1"/>
  <c r="U49" i="7"/>
  <c r="V49" i="7" s="1"/>
  <c r="U96" i="7"/>
  <c r="U96" i="4"/>
  <c r="U30" i="7"/>
  <c r="U36" i="7"/>
  <c r="V36" i="7" s="1"/>
  <c r="U20" i="7"/>
  <c r="V20" i="7" s="1"/>
  <c r="U24" i="7"/>
  <c r="V24" i="7" s="1"/>
  <c r="V96" i="7"/>
  <c r="V96" i="4"/>
  <c r="U58" i="7"/>
  <c r="V58" i="7" s="1"/>
  <c r="U31" i="7"/>
  <c r="V31" i="7" s="1"/>
  <c r="R98" i="7"/>
  <c r="R100" i="7" s="1"/>
  <c r="V35" i="7"/>
  <c r="U95" i="7"/>
  <c r="U2" i="7"/>
  <c r="T94" i="7"/>
  <c r="T99" i="7"/>
  <c r="T98" i="7" s="1"/>
  <c r="T100" i="7" s="1"/>
  <c r="V46" i="7"/>
  <c r="U69" i="7"/>
  <c r="V69" i="7" s="1"/>
  <c r="W69" i="7" s="1"/>
  <c r="W169" i="7" s="1"/>
  <c r="V15" i="7"/>
  <c r="V55" i="7"/>
  <c r="V70" i="7"/>
  <c r="V18" i="7"/>
  <c r="W18" i="7" s="1"/>
  <c r="W118" i="7" s="1"/>
  <c r="V84" i="7"/>
  <c r="S4" i="7"/>
  <c r="T4" i="7" s="1"/>
  <c r="U41" i="7"/>
  <c r="V41" i="7" s="1"/>
  <c r="U7" i="7"/>
  <c r="V7" i="7" s="1"/>
  <c r="V6" i="7"/>
  <c r="T37" i="7"/>
  <c r="U37" i="7" s="1"/>
  <c r="V37" i="7" s="1"/>
  <c r="U54" i="7"/>
  <c r="U9" i="7"/>
  <c r="V9" i="7" s="1"/>
  <c r="U43" i="7"/>
  <c r="V43" i="7" s="1"/>
  <c r="W56" i="7"/>
  <c r="V8" i="7"/>
  <c r="V90" i="7"/>
  <c r="W90" i="7" s="1"/>
  <c r="T63" i="7"/>
  <c r="U63" i="7" s="1"/>
  <c r="V63" i="7" s="1"/>
  <c r="V10" i="7"/>
  <c r="W10" i="7" s="1"/>
  <c r="W110" i="7" s="1"/>
  <c r="S3" i="7"/>
  <c r="T59" i="7"/>
  <c r="W24" i="7"/>
  <c r="W11" i="7"/>
  <c r="W51" i="7"/>
  <c r="W75" i="7"/>
  <c r="W12" i="7"/>
  <c r="W28" i="7"/>
  <c r="W44" i="7"/>
  <c r="W52" i="7"/>
  <c r="W60" i="7"/>
  <c r="W76" i="7"/>
  <c r="W13" i="7"/>
  <c r="W45" i="7"/>
  <c r="W53" i="7"/>
  <c r="W153" i="7" s="1"/>
  <c r="W61" i="7"/>
  <c r="W22" i="7"/>
  <c r="W38" i="7"/>
  <c r="W23" i="7"/>
  <c r="W39" i="7"/>
  <c r="W139" i="7" s="1"/>
  <c r="W47" i="7"/>
  <c r="W40" i="7"/>
  <c r="W48" i="7"/>
  <c r="W78" i="7"/>
  <c r="W86" i="7"/>
  <c r="W186" i="7" s="1"/>
  <c r="W66" i="7"/>
  <c r="W34" i="7"/>
  <c r="W82" i="7"/>
  <c r="W80" i="7"/>
  <c r="W25" i="7"/>
  <c r="W42" i="7"/>
  <c r="W73" i="7"/>
  <c r="W81" i="7"/>
  <c r="W89" i="7"/>
  <c r="W189" i="7" s="1"/>
  <c r="W33" i="7"/>
  <c r="W93" i="7"/>
  <c r="W84" i="7"/>
  <c r="W65" i="7"/>
  <c r="Y114" i="2"/>
  <c r="Y117" i="2" s="1"/>
  <c r="X73" i="7" l="1"/>
  <c r="X173" i="7" s="1"/>
  <c r="W173" i="7"/>
  <c r="X92" i="7"/>
  <c r="X192" i="7" s="1"/>
  <c r="W192" i="7"/>
  <c r="X88" i="7"/>
  <c r="X188" i="7" s="1"/>
  <c r="W188" i="7"/>
  <c r="X25" i="7"/>
  <c r="X125" i="7" s="1"/>
  <c r="W125" i="7"/>
  <c r="X40" i="7"/>
  <c r="X140" i="7" s="1"/>
  <c r="W140" i="7"/>
  <c r="X45" i="7"/>
  <c r="X145" i="7" s="1"/>
  <c r="W145" i="7"/>
  <c r="X75" i="7"/>
  <c r="X175" i="7" s="1"/>
  <c r="W175" i="7"/>
  <c r="X90" i="7"/>
  <c r="X190" i="7" s="1"/>
  <c r="W190" i="7"/>
  <c r="X16" i="7"/>
  <c r="X116" i="7" s="1"/>
  <c r="W116" i="7"/>
  <c r="X12" i="7"/>
  <c r="X112" i="7" s="1"/>
  <c r="W112" i="7"/>
  <c r="X65" i="7"/>
  <c r="X165" i="7" s="1"/>
  <c r="W165" i="7"/>
  <c r="X84" i="7"/>
  <c r="X184" i="7" s="1"/>
  <c r="W184" i="7"/>
  <c r="X80" i="7"/>
  <c r="X180" i="7" s="1"/>
  <c r="W180" i="7"/>
  <c r="X47" i="7"/>
  <c r="X147" i="7" s="1"/>
  <c r="W147" i="7"/>
  <c r="X13" i="7"/>
  <c r="X113" i="7" s="1"/>
  <c r="W113" i="7"/>
  <c r="X51" i="7"/>
  <c r="X151" i="7" s="1"/>
  <c r="W151" i="7"/>
  <c r="X17" i="7"/>
  <c r="X117" i="7" s="1"/>
  <c r="W117" i="7"/>
  <c r="X28" i="7"/>
  <c r="X128" i="7" s="1"/>
  <c r="W128" i="7"/>
  <c r="X48" i="7"/>
  <c r="X148" i="7" s="1"/>
  <c r="W148" i="7"/>
  <c r="X93" i="7"/>
  <c r="X193" i="7" s="1"/>
  <c r="W193" i="7"/>
  <c r="X82" i="7"/>
  <c r="X182" i="7" s="1"/>
  <c r="W182" i="7"/>
  <c r="X76" i="7"/>
  <c r="X176" i="7" s="1"/>
  <c r="W176" i="7"/>
  <c r="X11" i="7"/>
  <c r="X111" i="7" s="1"/>
  <c r="W111" i="7"/>
  <c r="X56" i="7"/>
  <c r="X156" i="7" s="1"/>
  <c r="W156" i="7"/>
  <c r="X61" i="7"/>
  <c r="X161" i="7" s="1"/>
  <c r="W161" i="7"/>
  <c r="X42" i="7"/>
  <c r="X142" i="7" s="1"/>
  <c r="W142" i="7"/>
  <c r="X33" i="7"/>
  <c r="X133" i="7" s="1"/>
  <c r="W133" i="7"/>
  <c r="X23" i="7"/>
  <c r="X123" i="7" s="1"/>
  <c r="W123" i="7"/>
  <c r="X60" i="7"/>
  <c r="X160" i="7" s="1"/>
  <c r="W160" i="7"/>
  <c r="X24" i="7"/>
  <c r="X124" i="7" s="1"/>
  <c r="W124" i="7"/>
  <c r="X87" i="7"/>
  <c r="X187" i="7" s="1"/>
  <c r="W187" i="7"/>
  <c r="X34" i="7"/>
  <c r="X134" i="7" s="1"/>
  <c r="W134" i="7"/>
  <c r="X66" i="7"/>
  <c r="X166" i="7" s="1"/>
  <c r="W166" i="7"/>
  <c r="X38" i="7"/>
  <c r="X138" i="7" s="1"/>
  <c r="W138" i="7"/>
  <c r="X52" i="7"/>
  <c r="X152" i="7" s="1"/>
  <c r="W152" i="7"/>
  <c r="X78" i="7"/>
  <c r="X178" i="7" s="1"/>
  <c r="W178" i="7"/>
  <c r="X81" i="7"/>
  <c r="X181" i="7" s="1"/>
  <c r="W181" i="7"/>
  <c r="X22" i="7"/>
  <c r="X122" i="7" s="1"/>
  <c r="W122" i="7"/>
  <c r="X44" i="7"/>
  <c r="X144" i="7" s="1"/>
  <c r="W144" i="7"/>
  <c r="X5" i="7"/>
  <c r="X105" i="7" s="1"/>
  <c r="W105" i="7"/>
  <c r="X83" i="7"/>
  <c r="X183" i="7" s="1"/>
  <c r="W183" i="7"/>
  <c r="U97" i="7"/>
  <c r="X89" i="7"/>
  <c r="Y42" i="7"/>
  <c r="Y142" i="7" s="1"/>
  <c r="X19" i="7"/>
  <c r="X119" i="7" s="1"/>
  <c r="Y93" i="7"/>
  <c r="Y193" i="7" s="1"/>
  <c r="X72" i="7"/>
  <c r="Y66" i="7"/>
  <c r="Y166" i="7" s="1"/>
  <c r="X39" i="7"/>
  <c r="X53" i="7"/>
  <c r="X27" i="7"/>
  <c r="X71" i="7"/>
  <c r="W9" i="7"/>
  <c r="W109" i="7" s="1"/>
  <c r="W36" i="7"/>
  <c r="W64" i="7"/>
  <c r="W32" i="7"/>
  <c r="X21" i="7"/>
  <c r="X121" i="7" s="1"/>
  <c r="W50" i="7"/>
  <c r="W85" i="7"/>
  <c r="W68" i="7"/>
  <c r="W37" i="7"/>
  <c r="W137" i="7" s="1"/>
  <c r="W31" i="7"/>
  <c r="W7" i="7"/>
  <c r="W70" i="7"/>
  <c r="V30" i="7"/>
  <c r="W30" i="7" s="1"/>
  <c r="X57" i="7"/>
  <c r="X157" i="7" s="1"/>
  <c r="W26" i="7"/>
  <c r="W74" i="7"/>
  <c r="W6" i="7"/>
  <c r="W106" i="7" s="1"/>
  <c r="W55" i="7"/>
  <c r="W67" i="7"/>
  <c r="W167" i="7" s="1"/>
  <c r="W77" i="7"/>
  <c r="W96" i="7"/>
  <c r="W96" i="4"/>
  <c r="X96" i="7"/>
  <c r="X96" i="4"/>
  <c r="W15" i="7"/>
  <c r="W79" i="7"/>
  <c r="W91" i="7"/>
  <c r="W14" i="7"/>
  <c r="W46" i="7"/>
  <c r="W49" i="7"/>
  <c r="W29" i="7"/>
  <c r="W62" i="7"/>
  <c r="W20" i="7"/>
  <c r="W120" i="7" s="1"/>
  <c r="W35" i="7"/>
  <c r="W58" i="7"/>
  <c r="Y13" i="7"/>
  <c r="Y113" i="7" s="1"/>
  <c r="V2" i="7"/>
  <c r="V95" i="7"/>
  <c r="V97" i="7" s="1"/>
  <c r="U94" i="7"/>
  <c r="U99" i="7"/>
  <c r="U98" i="7" s="1"/>
  <c r="U100" i="7" s="1"/>
  <c r="X86" i="7"/>
  <c r="X186" i="7" s="1"/>
  <c r="Y86" i="7"/>
  <c r="Y186" i="7" s="1"/>
  <c r="X69" i="7"/>
  <c r="X169" i="7" s="1"/>
  <c r="T3" i="7"/>
  <c r="U3" i="7" s="1"/>
  <c r="U59" i="7"/>
  <c r="V59" i="7" s="1"/>
  <c r="W59" i="7" s="1"/>
  <c r="W159" i="7" s="1"/>
  <c r="V54" i="7"/>
  <c r="W8" i="7"/>
  <c r="W41" i="7"/>
  <c r="W43" i="7"/>
  <c r="U4" i="7"/>
  <c r="V4" i="7" s="1"/>
  <c r="X18" i="7"/>
  <c r="X37" i="7"/>
  <c r="X6" i="7"/>
  <c r="X106" i="7" s="1"/>
  <c r="X10" i="7"/>
  <c r="X9" i="7"/>
  <c r="W63" i="7"/>
  <c r="Y17" i="7"/>
  <c r="Y117" i="7" s="1"/>
  <c r="Y25" i="7"/>
  <c r="Y125" i="7" s="1"/>
  <c r="Y65" i="7"/>
  <c r="Y165" i="7" s="1"/>
  <c r="Y73" i="7"/>
  <c r="Y173" i="7" s="1"/>
  <c r="Y11" i="7"/>
  <c r="Y111" i="7" s="1"/>
  <c r="Y75" i="7"/>
  <c r="Y175" i="7" s="1"/>
  <c r="Y12" i="7"/>
  <c r="Y112" i="7" s="1"/>
  <c r="Y44" i="7"/>
  <c r="Y144" i="7" s="1"/>
  <c r="Y76" i="7"/>
  <c r="Y176" i="7" s="1"/>
  <c r="Y45" i="7"/>
  <c r="Y145" i="7" s="1"/>
  <c r="Y61" i="7"/>
  <c r="Y161" i="7" s="1"/>
  <c r="Y92" i="7"/>
  <c r="Y192" i="7" s="1"/>
  <c r="Y16" i="7"/>
  <c r="Y116" i="7" s="1"/>
  <c r="Y48" i="7"/>
  <c r="Y148" i="7" s="1"/>
  <c r="Y88" i="7"/>
  <c r="Y188" i="7" s="1"/>
  <c r="Y80" i="7"/>
  <c r="Y180" i="7" s="1"/>
  <c r="Y81" i="7"/>
  <c r="Y181" i="7" s="1"/>
  <c r="Y24" i="7"/>
  <c r="Y124" i="7" s="1"/>
  <c r="Y87" i="7"/>
  <c r="Y187" i="7" s="1"/>
  <c r="Y47" i="7"/>
  <c r="Y147" i="7" s="1"/>
  <c r="Y82" i="7"/>
  <c r="Y182" i="7" s="1"/>
  <c r="Y40" i="7"/>
  <c r="Y140" i="7" s="1"/>
  <c r="Y83" i="7"/>
  <c r="Y183" i="7" s="1"/>
  <c r="Y28" i="7" l="1"/>
  <c r="Y128" i="7" s="1"/>
  <c r="Y33" i="7"/>
  <c r="Y133" i="7" s="1"/>
  <c r="Y51" i="7"/>
  <c r="Y151" i="7" s="1"/>
  <c r="Y5" i="7"/>
  <c r="Y105" i="7" s="1"/>
  <c r="Y19" i="7"/>
  <c r="Y119" i="7" s="1"/>
  <c r="Y78" i="7"/>
  <c r="Y178" i="7" s="1"/>
  <c r="Y60" i="7"/>
  <c r="Y160" i="7" s="1"/>
  <c r="X91" i="7"/>
  <c r="X191" i="7" s="1"/>
  <c r="W191" i="7"/>
  <c r="X36" i="7"/>
  <c r="X136" i="7" s="1"/>
  <c r="W136" i="7"/>
  <c r="X63" i="7"/>
  <c r="X163" i="7" s="1"/>
  <c r="W163" i="7"/>
  <c r="X43" i="7"/>
  <c r="W143" i="7"/>
  <c r="X15" i="7"/>
  <c r="X115" i="7" s="1"/>
  <c r="W115" i="7"/>
  <c r="X79" i="7"/>
  <c r="W179" i="7"/>
  <c r="Y56" i="7"/>
  <c r="Y156" i="7" s="1"/>
  <c r="Y9" i="7"/>
  <c r="Y109" i="7" s="1"/>
  <c r="X109" i="7"/>
  <c r="X62" i="7"/>
  <c r="X162" i="7" s="1"/>
  <c r="W162" i="7"/>
  <c r="X68" i="7"/>
  <c r="X168" i="7" s="1"/>
  <c r="W168" i="7"/>
  <c r="X58" i="7"/>
  <c r="W158" i="7"/>
  <c r="Y72" i="7"/>
  <c r="Y172" i="7" s="1"/>
  <c r="X172" i="7"/>
  <c r="X55" i="7"/>
  <c r="W155" i="7"/>
  <c r="X41" i="7"/>
  <c r="X141" i="7" s="1"/>
  <c r="W141" i="7"/>
  <c r="X74" i="7"/>
  <c r="W174" i="7"/>
  <c r="Y71" i="7"/>
  <c r="Y171" i="7" s="1"/>
  <c r="X171" i="7"/>
  <c r="Y84" i="7"/>
  <c r="Y184" i="7" s="1"/>
  <c r="Y52" i="7"/>
  <c r="Y152" i="7" s="1"/>
  <c r="Y34" i="7"/>
  <c r="Y134" i="7" s="1"/>
  <c r="Y22" i="7"/>
  <c r="Y122" i="7" s="1"/>
  <c r="X8" i="7"/>
  <c r="X108" i="7" s="1"/>
  <c r="W108" i="7"/>
  <c r="X29" i="7"/>
  <c r="X129" i="7" s="1"/>
  <c r="W129" i="7"/>
  <c r="X26" i="7"/>
  <c r="W126" i="7"/>
  <c r="X85" i="7"/>
  <c r="W185" i="7"/>
  <c r="Y27" i="7"/>
  <c r="Y127" i="7" s="1"/>
  <c r="X127" i="7"/>
  <c r="Y89" i="7"/>
  <c r="Y189" i="7" s="1"/>
  <c r="X189" i="7"/>
  <c r="X64" i="7"/>
  <c r="W164" i="7"/>
  <c r="X31" i="7"/>
  <c r="X131" i="7" s="1"/>
  <c r="W131" i="7"/>
  <c r="Y23" i="7"/>
  <c r="Y123" i="7" s="1"/>
  <c r="X49" i="7"/>
  <c r="X149" i="7" s="1"/>
  <c r="W149" i="7"/>
  <c r="X50" i="7"/>
  <c r="X150" i="7" s="1"/>
  <c r="W150" i="7"/>
  <c r="Y18" i="7"/>
  <c r="Y118" i="7" s="1"/>
  <c r="X118" i="7"/>
  <c r="X7" i="7"/>
  <c r="W107" i="7"/>
  <c r="X35" i="7"/>
  <c r="X135" i="7" s="1"/>
  <c r="W135" i="7"/>
  <c r="Y10" i="7"/>
  <c r="Y110" i="7" s="1"/>
  <c r="X110" i="7"/>
  <c r="Y53" i="7"/>
  <c r="Y153" i="7" s="1"/>
  <c r="X153" i="7"/>
  <c r="Y90" i="7"/>
  <c r="Y190" i="7" s="1"/>
  <c r="Y38" i="7"/>
  <c r="Y138" i="7" s="1"/>
  <c r="X46" i="7"/>
  <c r="X146" i="7" s="1"/>
  <c r="W146" i="7"/>
  <c r="X30" i="7"/>
  <c r="X130" i="7" s="1"/>
  <c r="W130" i="7"/>
  <c r="Y39" i="7"/>
  <c r="Y139" i="7" s="1"/>
  <c r="X139" i="7"/>
  <c r="Y37" i="7"/>
  <c r="Y137" i="7" s="1"/>
  <c r="X137" i="7"/>
  <c r="X14" i="7"/>
  <c r="X114" i="7" s="1"/>
  <c r="W114" i="7"/>
  <c r="X77" i="7"/>
  <c r="X177" i="7" s="1"/>
  <c r="W177" i="7"/>
  <c r="X70" i="7"/>
  <c r="X170" i="7" s="1"/>
  <c r="W170" i="7"/>
  <c r="X32" i="7"/>
  <c r="X132" i="7" s="1"/>
  <c r="W132" i="7"/>
  <c r="X20" i="7"/>
  <c r="X67" i="7"/>
  <c r="Y70" i="7"/>
  <c r="Y170" i="7" s="1"/>
  <c r="Y41" i="7"/>
  <c r="Y141" i="7" s="1"/>
  <c r="Y91" i="7"/>
  <c r="Y191" i="7" s="1"/>
  <c r="Y31" i="7"/>
  <c r="Y131" i="7" s="1"/>
  <c r="Y36" i="7"/>
  <c r="Y136" i="7" s="1"/>
  <c r="Y29" i="7"/>
  <c r="Y129" i="7" s="1"/>
  <c r="Y96" i="7"/>
  <c r="Y96" i="4"/>
  <c r="Y15" i="7"/>
  <c r="Y115" i="7" s="1"/>
  <c r="Y68" i="7"/>
  <c r="Y168" i="7" s="1"/>
  <c r="Y6" i="7"/>
  <c r="Y106" i="7" s="1"/>
  <c r="Y57" i="7"/>
  <c r="Y157" i="7" s="1"/>
  <c r="Y69" i="7"/>
  <c r="Y169" i="7" s="1"/>
  <c r="Y21" i="7"/>
  <c r="Y121" i="7" s="1"/>
  <c r="Y35" i="7"/>
  <c r="Y135" i="7" s="1"/>
  <c r="W2" i="7"/>
  <c r="W102" i="7" s="1"/>
  <c r="V99" i="7"/>
  <c r="V98" i="7" s="1"/>
  <c r="V100" i="7" s="1"/>
  <c r="V94" i="7"/>
  <c r="W95" i="7"/>
  <c r="W97" i="7" s="1"/>
  <c r="W4" i="7"/>
  <c r="W54" i="7"/>
  <c r="W154" i="7" s="1"/>
  <c r="Y63" i="7"/>
  <c r="Y163" i="7" s="1"/>
  <c r="V3" i="7"/>
  <c r="W3" i="7" s="1"/>
  <c r="Y8" i="7"/>
  <c r="Y108" i="7" s="1"/>
  <c r="X59" i="7"/>
  <c r="O114" i="2"/>
  <c r="Y26" i="7" l="1"/>
  <c r="Y126" i="7" s="1"/>
  <c r="X126" i="7"/>
  <c r="Y30" i="7"/>
  <c r="Y130" i="7" s="1"/>
  <c r="Y20" i="7"/>
  <c r="Y120" i="7" s="1"/>
  <c r="X120" i="7"/>
  <c r="Y64" i="7"/>
  <c r="Y164" i="7" s="1"/>
  <c r="X164" i="7"/>
  <c r="Y67" i="7"/>
  <c r="Y167" i="7" s="1"/>
  <c r="X167" i="7"/>
  <c r="Y62" i="7"/>
  <c r="Y162" i="7" s="1"/>
  <c r="Y74" i="7"/>
  <c r="Y174" i="7" s="1"/>
  <c r="X174" i="7"/>
  <c r="Y58" i="7"/>
  <c r="Y158" i="7" s="1"/>
  <c r="X158" i="7"/>
  <c r="Y59" i="7"/>
  <c r="Y159" i="7" s="1"/>
  <c r="X159" i="7"/>
  <c r="Y50" i="7"/>
  <c r="Y150" i="7" s="1"/>
  <c r="Y43" i="7"/>
  <c r="Y143" i="7" s="1"/>
  <c r="X143" i="7"/>
  <c r="Y77" i="7"/>
  <c r="Y177" i="7" s="1"/>
  <c r="Y7" i="7"/>
  <c r="Y107" i="7" s="1"/>
  <c r="X107" i="7"/>
  <c r="Y79" i="7"/>
  <c r="Y179" i="7" s="1"/>
  <c r="X179" i="7"/>
  <c r="Y14" i="7"/>
  <c r="Y114" i="7" s="1"/>
  <c r="X4" i="7"/>
  <c r="W104" i="7"/>
  <c r="Y32" i="7"/>
  <c r="Y132" i="7" s="1"/>
  <c r="Y49" i="7"/>
  <c r="Y149" i="7" s="1"/>
  <c r="Y85" i="7"/>
  <c r="Y185" i="7" s="1"/>
  <c r="X185" i="7"/>
  <c r="Y55" i="7"/>
  <c r="Y155" i="7" s="1"/>
  <c r="X155" i="7"/>
  <c r="X3" i="7"/>
  <c r="W103" i="7"/>
  <c r="Y46" i="7"/>
  <c r="Y146" i="7" s="1"/>
  <c r="M95" i="2"/>
  <c r="O116" i="2"/>
  <c r="X2" i="7"/>
  <c r="X102" i="7" s="1"/>
  <c r="W99" i="7"/>
  <c r="W98" i="7" s="1"/>
  <c r="W100" i="7" s="1"/>
  <c r="X95" i="7"/>
  <c r="X97" i="7" s="1"/>
  <c r="W94" i="7"/>
  <c r="W194" i="7" s="1"/>
  <c r="X54" i="7"/>
  <c r="O15" i="4"/>
  <c r="O23" i="4"/>
  <c r="O31" i="4"/>
  <c r="O39" i="4"/>
  <c r="O47" i="4"/>
  <c r="O55" i="4"/>
  <c r="O63" i="4"/>
  <c r="O71" i="4"/>
  <c r="O79" i="4"/>
  <c r="O87" i="4"/>
  <c r="O60" i="4"/>
  <c r="O21" i="4"/>
  <c r="O77" i="4"/>
  <c r="O16" i="4"/>
  <c r="O24" i="4"/>
  <c r="O32" i="4"/>
  <c r="O40" i="4"/>
  <c r="O48" i="4"/>
  <c r="O56" i="4"/>
  <c r="O64" i="4"/>
  <c r="O72" i="4"/>
  <c r="O80" i="4"/>
  <c r="O88" i="4"/>
  <c r="O28" i="4"/>
  <c r="O85" i="4"/>
  <c r="O17" i="4"/>
  <c r="O25" i="4"/>
  <c r="O33" i="4"/>
  <c r="O41" i="4"/>
  <c r="O49" i="4"/>
  <c r="O57" i="4"/>
  <c r="O65" i="4"/>
  <c r="O73" i="4"/>
  <c r="O81" i="4"/>
  <c r="O89" i="4"/>
  <c r="O12" i="4"/>
  <c r="O68" i="4"/>
  <c r="O45" i="4"/>
  <c r="O93" i="4"/>
  <c r="O10" i="4"/>
  <c r="O18" i="4"/>
  <c r="O26" i="4"/>
  <c r="O34" i="4"/>
  <c r="O42" i="4"/>
  <c r="O50" i="4"/>
  <c r="O58" i="4"/>
  <c r="O66" i="4"/>
  <c r="O74" i="4"/>
  <c r="O82" i="4"/>
  <c r="O90" i="4"/>
  <c r="O52" i="4"/>
  <c r="O53" i="4"/>
  <c r="O11" i="4"/>
  <c r="O19" i="4"/>
  <c r="O27" i="4"/>
  <c r="O35" i="4"/>
  <c r="O43" i="4"/>
  <c r="O51" i="4"/>
  <c r="O59" i="4"/>
  <c r="O67" i="4"/>
  <c r="O75" i="4"/>
  <c r="O83" i="4"/>
  <c r="O91" i="4"/>
  <c r="O36" i="4"/>
  <c r="O84" i="4"/>
  <c r="O29" i="4"/>
  <c r="O69" i="4"/>
  <c r="O20" i="4"/>
  <c r="O76" i="4"/>
  <c r="O13" i="4"/>
  <c r="O61" i="4"/>
  <c r="O14" i="4"/>
  <c r="O22" i="4"/>
  <c r="O30" i="4"/>
  <c r="O38" i="4"/>
  <c r="O46" i="4"/>
  <c r="O54" i="4"/>
  <c r="O62" i="4"/>
  <c r="O70" i="4"/>
  <c r="O78" i="4"/>
  <c r="O86" i="4"/>
  <c r="O44" i="4"/>
  <c r="O92" i="4"/>
  <c r="O37" i="4"/>
  <c r="Y54" i="7" l="1"/>
  <c r="Y154" i="7" s="1"/>
  <c r="X154" i="7"/>
  <c r="Y3" i="7"/>
  <c r="Y103" i="7" s="1"/>
  <c r="X103" i="7"/>
  <c r="Y4" i="7"/>
  <c r="Y104" i="7" s="1"/>
  <c r="X104" i="7"/>
  <c r="X99" i="7"/>
  <c r="X98" i="7" s="1"/>
  <c r="X100" i="7" s="1"/>
  <c r="X94" i="7"/>
  <c r="X194" i="7" s="1"/>
  <c r="Y95" i="7"/>
  <c r="Y97" i="7" s="1"/>
  <c r="Y2" i="7"/>
  <c r="Y102" i="7" s="1"/>
  <c r="P36" i="4"/>
  <c r="Q36" i="4" s="1"/>
  <c r="P71" i="4"/>
  <c r="Q71" i="4" s="1"/>
  <c r="R71" i="4" s="1"/>
  <c r="P70" i="4"/>
  <c r="P61" i="4"/>
  <c r="P91" i="4"/>
  <c r="Q91" i="4" s="1"/>
  <c r="R91" i="4" s="1"/>
  <c r="P27" i="4"/>
  <c r="Q27" i="4" s="1"/>
  <c r="R27" i="4" s="1"/>
  <c r="P66" i="4"/>
  <c r="Q66" i="4" s="1"/>
  <c r="R66" i="4" s="1"/>
  <c r="P93" i="4"/>
  <c r="P57" i="4"/>
  <c r="P88" i="4"/>
  <c r="P24" i="4"/>
  <c r="P63" i="4"/>
  <c r="Q63" i="4" s="1"/>
  <c r="R63" i="4" s="1"/>
  <c r="S63" i="4" s="1"/>
  <c r="P78" i="4"/>
  <c r="Q78" i="4" s="1"/>
  <c r="R78" i="4" s="1"/>
  <c r="S78" i="4" s="1"/>
  <c r="P32" i="4"/>
  <c r="Q32" i="4" s="1"/>
  <c r="P62" i="4"/>
  <c r="P13" i="4"/>
  <c r="P83" i="4"/>
  <c r="P19" i="4"/>
  <c r="Q19" i="4" s="1"/>
  <c r="R19" i="4" s="1"/>
  <c r="P58" i="4"/>
  <c r="Q58" i="4" s="1"/>
  <c r="R58" i="4" s="1"/>
  <c r="P45" i="4"/>
  <c r="P49" i="4"/>
  <c r="P80" i="4"/>
  <c r="P16" i="4"/>
  <c r="Q16" i="4" s="1"/>
  <c r="P55" i="4"/>
  <c r="P35" i="4"/>
  <c r="Q35" i="4" s="1"/>
  <c r="R35" i="4" s="1"/>
  <c r="P54" i="4"/>
  <c r="P76" i="4"/>
  <c r="Q76" i="4" s="1"/>
  <c r="P75" i="4"/>
  <c r="P11" i="4"/>
  <c r="P50" i="4"/>
  <c r="Q50" i="4" s="1"/>
  <c r="R50" i="4" s="1"/>
  <c r="P68" i="4"/>
  <c r="Q68" i="4" s="1"/>
  <c r="R68" i="4" s="1"/>
  <c r="P41" i="4"/>
  <c r="Q41" i="4" s="1"/>
  <c r="P72" i="4"/>
  <c r="Q72" i="4" s="1"/>
  <c r="P77" i="4"/>
  <c r="P47" i="4"/>
  <c r="Q47" i="4" s="1"/>
  <c r="R47" i="4" s="1"/>
  <c r="P65" i="4"/>
  <c r="Q65" i="4" s="1"/>
  <c r="P37" i="4"/>
  <c r="Q37" i="4" s="1"/>
  <c r="P46" i="4"/>
  <c r="P20" i="4"/>
  <c r="Q20" i="4" s="1"/>
  <c r="P67" i="4"/>
  <c r="Q67" i="4" s="1"/>
  <c r="P53" i="4"/>
  <c r="P42" i="4"/>
  <c r="Q42" i="4" s="1"/>
  <c r="R42" i="4" s="1"/>
  <c r="P12" i="4"/>
  <c r="P33" i="4"/>
  <c r="P64" i="4"/>
  <c r="P21" i="4"/>
  <c r="Q21" i="4" s="1"/>
  <c r="P39" i="4"/>
  <c r="P10" i="4"/>
  <c r="P92" i="4"/>
  <c r="Q92" i="4" s="1"/>
  <c r="P38" i="4"/>
  <c r="Q38" i="4" s="1"/>
  <c r="R38" i="4" s="1"/>
  <c r="P69" i="4"/>
  <c r="Q69" i="4" s="1"/>
  <c r="P59" i="4"/>
  <c r="Q59" i="4" s="1"/>
  <c r="R59" i="4" s="1"/>
  <c r="P52" i="4"/>
  <c r="Q52" i="4" s="1"/>
  <c r="P34" i="4"/>
  <c r="P89" i="4"/>
  <c r="P25" i="4"/>
  <c r="Q25" i="4" s="1"/>
  <c r="P56" i="4"/>
  <c r="P60" i="4"/>
  <c r="P31" i="4"/>
  <c r="P14" i="4"/>
  <c r="P28" i="4"/>
  <c r="P44" i="4"/>
  <c r="Q44" i="4" s="1"/>
  <c r="P30" i="4"/>
  <c r="Q30" i="4" s="1"/>
  <c r="P29" i="4"/>
  <c r="Q29" i="4" s="1"/>
  <c r="P51" i="4"/>
  <c r="Q51" i="4" s="1"/>
  <c r="R51" i="4" s="1"/>
  <c r="P90" i="4"/>
  <c r="Q90" i="4" s="1"/>
  <c r="R90" i="4" s="1"/>
  <c r="S90" i="4" s="1"/>
  <c r="P26" i="4"/>
  <c r="P81" i="4"/>
  <c r="P17" i="4"/>
  <c r="P48" i="4"/>
  <c r="P87" i="4"/>
  <c r="Q87" i="4" s="1"/>
  <c r="P23" i="4"/>
  <c r="P74" i="4"/>
  <c r="P86" i="4"/>
  <c r="P22" i="4"/>
  <c r="Q22" i="4" s="1"/>
  <c r="P84" i="4"/>
  <c r="P43" i="4"/>
  <c r="P82" i="4"/>
  <c r="P18" i="4"/>
  <c r="P73" i="4"/>
  <c r="Q73" i="4" s="1"/>
  <c r="P85" i="4"/>
  <c r="Q85" i="4" s="1"/>
  <c r="R85" i="4" s="1"/>
  <c r="P40" i="4"/>
  <c r="P79" i="4"/>
  <c r="P15" i="4"/>
  <c r="O8" i="4"/>
  <c r="O6" i="4"/>
  <c r="O4" i="4"/>
  <c r="O7" i="4"/>
  <c r="O9" i="4"/>
  <c r="O2" i="4"/>
  <c r="P2" i="4" s="1"/>
  <c r="O3" i="4"/>
  <c r="O5" i="4"/>
  <c r="Y94" i="7" l="1"/>
  <c r="Y194" i="7" s="1"/>
  <c r="Y99" i="7"/>
  <c r="Y98" i="7" s="1"/>
  <c r="Y100" i="7" s="1"/>
  <c r="O94" i="4"/>
  <c r="P95" i="4"/>
  <c r="Q97" i="4" s="1"/>
  <c r="Q14" i="4"/>
  <c r="R14" i="4" s="1"/>
  <c r="Q79" i="4"/>
  <c r="R79" i="4" s="1"/>
  <c r="R67" i="4"/>
  <c r="S67" i="4" s="1"/>
  <c r="Q23" i="4"/>
  <c r="R23" i="4" s="1"/>
  <c r="R29" i="4"/>
  <c r="S29" i="4" s="1"/>
  <c r="T29" i="4" s="1"/>
  <c r="Q64" i="4"/>
  <c r="R64" i="4" s="1"/>
  <c r="Q61" i="4"/>
  <c r="R61" i="4" s="1"/>
  <c r="Q10" i="4"/>
  <c r="R10" i="4" s="1"/>
  <c r="R65" i="4"/>
  <c r="S65" i="4" s="1"/>
  <c r="T65" i="4" s="1"/>
  <c r="U65" i="4" s="1"/>
  <c r="Q13" i="4"/>
  <c r="R13" i="4" s="1"/>
  <c r="Q40" i="4"/>
  <c r="R40" i="4" s="1"/>
  <c r="R44" i="4"/>
  <c r="Q12" i="4"/>
  <c r="R12" i="4" s="1"/>
  <c r="S12" i="4" s="1"/>
  <c r="S50" i="4"/>
  <c r="T50" i="4" s="1"/>
  <c r="U50" i="4" s="1"/>
  <c r="Q48" i="4"/>
  <c r="R48" i="4" s="1"/>
  <c r="S51" i="4"/>
  <c r="T51" i="4" s="1"/>
  <c r="R69" i="4"/>
  <c r="S69" i="4" s="1"/>
  <c r="R21" i="4"/>
  <c r="S21" i="4" s="1"/>
  <c r="R25" i="4"/>
  <c r="S25" i="4" s="1"/>
  <c r="R20" i="4"/>
  <c r="S20" i="4" s="1"/>
  <c r="T20" i="4" s="1"/>
  <c r="U20" i="4" s="1"/>
  <c r="S71" i="4"/>
  <c r="T71" i="4" s="1"/>
  <c r="U71" i="4" s="1"/>
  <c r="Q77" i="4"/>
  <c r="R77" i="4" s="1"/>
  <c r="S77" i="4" s="1"/>
  <c r="T77" i="4" s="1"/>
  <c r="Q80" i="4"/>
  <c r="R80" i="4" s="1"/>
  <c r="T63" i="4"/>
  <c r="U63" i="4" s="1"/>
  <c r="R36" i="4"/>
  <c r="Q60" i="4"/>
  <c r="R60" i="4" s="1"/>
  <c r="S60" i="4" s="1"/>
  <c r="Q26" i="4"/>
  <c r="R26" i="4" s="1"/>
  <c r="S68" i="4"/>
  <c r="T68" i="4" s="1"/>
  <c r="P6" i="4"/>
  <c r="R87" i="4"/>
  <c r="S87" i="4" s="1"/>
  <c r="Q81" i="4"/>
  <c r="R92" i="4"/>
  <c r="S92" i="4" s="1"/>
  <c r="Q86" i="4"/>
  <c r="R86" i="4" s="1"/>
  <c r="S86" i="4" s="1"/>
  <c r="P3" i="4"/>
  <c r="Q3" i="4" s="1"/>
  <c r="R3" i="4" s="1"/>
  <c r="Q74" i="4"/>
  <c r="R74" i="4" s="1"/>
  <c r="Q17" i="4"/>
  <c r="R17" i="4" s="1"/>
  <c r="Q34" i="4"/>
  <c r="R34" i="4" s="1"/>
  <c r="S34" i="4" s="1"/>
  <c r="Q15" i="4"/>
  <c r="R22" i="4"/>
  <c r="Q56" i="4"/>
  <c r="Q89" i="4"/>
  <c r="R89" i="4" s="1"/>
  <c r="Q46" i="4"/>
  <c r="R37" i="4"/>
  <c r="R76" i="4"/>
  <c r="S35" i="4"/>
  <c r="R16" i="4"/>
  <c r="Q49" i="4"/>
  <c r="Q45" i="4"/>
  <c r="Q83" i="4"/>
  <c r="Q62" i="4"/>
  <c r="R62" i="4" s="1"/>
  <c r="R32" i="4"/>
  <c r="S32" i="4" s="1"/>
  <c r="T32" i="4" s="1"/>
  <c r="Q70" i="4"/>
  <c r="R70" i="4" s="1"/>
  <c r="P9" i="4"/>
  <c r="Q9" i="4" s="1"/>
  <c r="R9" i="4" s="1"/>
  <c r="P8" i="4"/>
  <c r="Q8" i="4" s="1"/>
  <c r="Q18" i="4"/>
  <c r="Q43" i="4"/>
  <c r="Q84" i="4"/>
  <c r="R84" i="4" s="1"/>
  <c r="S42" i="4"/>
  <c r="Q53" i="4"/>
  <c r="R53" i="4" s="1"/>
  <c r="Q55" i="4"/>
  <c r="R55" i="4" s="1"/>
  <c r="Q93" i="4"/>
  <c r="S59" i="4"/>
  <c r="T59" i="4" s="1"/>
  <c r="Q57" i="4"/>
  <c r="P7" i="4"/>
  <c r="R73" i="4"/>
  <c r="Q82" i="4"/>
  <c r="R82" i="4" s="1"/>
  <c r="T90" i="4"/>
  <c r="U90" i="4" s="1"/>
  <c r="Q31" i="4"/>
  <c r="Q39" i="4"/>
  <c r="Q33" i="4"/>
  <c r="Q11" i="4"/>
  <c r="Q75" i="4"/>
  <c r="Q54" i="4"/>
  <c r="Q24" i="4"/>
  <c r="R24" i="4" s="1"/>
  <c r="Q88" i="4"/>
  <c r="P5" i="4"/>
  <c r="S85" i="4"/>
  <c r="R30" i="4"/>
  <c r="S30" i="4" s="1"/>
  <c r="Q28" i="4"/>
  <c r="S38" i="4"/>
  <c r="T38" i="4" s="1"/>
  <c r="S47" i="4"/>
  <c r="T78" i="4"/>
  <c r="U78" i="4" s="1"/>
  <c r="S91" i="4"/>
  <c r="T91" i="4" s="1"/>
  <c r="R41" i="4"/>
  <c r="R49" i="4"/>
  <c r="S58" i="4"/>
  <c r="T58" i="4" s="1"/>
  <c r="S19" i="4"/>
  <c r="S66" i="4"/>
  <c r="T66" i="4" s="1"/>
  <c r="U66" i="4" s="1"/>
  <c r="V66" i="4" s="1"/>
  <c r="S27" i="4"/>
  <c r="R52" i="4"/>
  <c r="S52" i="4" s="1"/>
  <c r="R46" i="4"/>
  <c r="R72" i="4"/>
  <c r="P4" i="4"/>
  <c r="Q4" i="4" s="1"/>
  <c r="T92" i="4" l="1"/>
  <c r="Q95" i="4"/>
  <c r="R97" i="4" s="1"/>
  <c r="P94" i="4"/>
  <c r="P98" i="4"/>
  <c r="S80" i="4"/>
  <c r="T80" i="4" s="1"/>
  <c r="S14" i="4"/>
  <c r="T14" i="4" s="1"/>
  <c r="S23" i="4"/>
  <c r="T23" i="4" s="1"/>
  <c r="U23" i="4" s="1"/>
  <c r="V23" i="4" s="1"/>
  <c r="S70" i="4"/>
  <c r="T70" i="4" s="1"/>
  <c r="U70" i="4" s="1"/>
  <c r="V70" i="4" s="1"/>
  <c r="S44" i="4"/>
  <c r="T44" i="4" s="1"/>
  <c r="U44" i="4" s="1"/>
  <c r="V44" i="4" s="1"/>
  <c r="V63" i="4"/>
  <c r="W63" i="4" s="1"/>
  <c r="T21" i="4"/>
  <c r="U21" i="4" s="1"/>
  <c r="S79" i="4"/>
  <c r="T79" i="4" s="1"/>
  <c r="U79" i="4" s="1"/>
  <c r="S64" i="4"/>
  <c r="T64" i="4" s="1"/>
  <c r="S40" i="4"/>
  <c r="T40" i="4" s="1"/>
  <c r="T67" i="4"/>
  <c r="U67" i="4" s="1"/>
  <c r="S49" i="4"/>
  <c r="T49" i="4" s="1"/>
  <c r="U49" i="4" s="1"/>
  <c r="S13" i="4"/>
  <c r="R4" i="4"/>
  <c r="S4" i="4" s="1"/>
  <c r="S61" i="4"/>
  <c r="T61" i="4" s="1"/>
  <c r="R45" i="4"/>
  <c r="S45" i="4" s="1"/>
  <c r="S55" i="4"/>
  <c r="T55" i="4" s="1"/>
  <c r="U55" i="4" s="1"/>
  <c r="U29" i="4"/>
  <c r="V29" i="4" s="1"/>
  <c r="S36" i="4"/>
  <c r="T36" i="4" s="1"/>
  <c r="T87" i="4"/>
  <c r="U87" i="4" s="1"/>
  <c r="S10" i="4"/>
  <c r="V71" i="4"/>
  <c r="W71" i="4" s="1"/>
  <c r="T52" i="4"/>
  <c r="U52" i="4" s="1"/>
  <c r="V52" i="4" s="1"/>
  <c r="S48" i="4"/>
  <c r="T48" i="4" s="1"/>
  <c r="S46" i="4"/>
  <c r="T46" i="4" s="1"/>
  <c r="U46" i="4" s="1"/>
  <c r="T34" i="4"/>
  <c r="U34" i="4" s="1"/>
  <c r="V34" i="4" s="1"/>
  <c r="W34" i="4" s="1"/>
  <c r="V90" i="4"/>
  <c r="S17" i="4"/>
  <c r="T17" i="4" s="1"/>
  <c r="S84" i="4"/>
  <c r="T84" i="4" s="1"/>
  <c r="U84" i="4" s="1"/>
  <c r="V84" i="4" s="1"/>
  <c r="W84" i="4" s="1"/>
  <c r="X84" i="4" s="1"/>
  <c r="S62" i="4"/>
  <c r="T62" i="4" s="1"/>
  <c r="S3" i="4"/>
  <c r="T3" i="4" s="1"/>
  <c r="U3" i="4" s="1"/>
  <c r="V3" i="4" s="1"/>
  <c r="U32" i="4"/>
  <c r="V32" i="4" s="1"/>
  <c r="W32" i="4" s="1"/>
  <c r="T69" i="4"/>
  <c r="U69" i="4" s="1"/>
  <c r="V69" i="4" s="1"/>
  <c r="T30" i="4"/>
  <c r="U30" i="4" s="1"/>
  <c r="S73" i="4"/>
  <c r="T73" i="4" s="1"/>
  <c r="U73" i="4" s="1"/>
  <c r="Q7" i="4"/>
  <c r="S24" i="4"/>
  <c r="V65" i="4"/>
  <c r="W65" i="4" s="1"/>
  <c r="T35" i="4"/>
  <c r="S22" i="4"/>
  <c r="T22" i="4" s="1"/>
  <c r="U59" i="4"/>
  <c r="V59" i="4" s="1"/>
  <c r="W59" i="4" s="1"/>
  <c r="T85" i="4"/>
  <c r="U85" i="4" s="1"/>
  <c r="V85" i="4" s="1"/>
  <c r="W85" i="4" s="1"/>
  <c r="R54" i="4"/>
  <c r="S54" i="4" s="1"/>
  <c r="T19" i="4"/>
  <c r="U19" i="4" s="1"/>
  <c r="T86" i="4"/>
  <c r="V78" i="4"/>
  <c r="W78" i="4" s="1"/>
  <c r="S37" i="4"/>
  <c r="T47" i="4"/>
  <c r="U47" i="4" s="1"/>
  <c r="V47" i="4" s="1"/>
  <c r="R81" i="4"/>
  <c r="S81" i="4" s="1"/>
  <c r="U68" i="4"/>
  <c r="V68" i="4" s="1"/>
  <c r="T60" i="4"/>
  <c r="U60" i="4" s="1"/>
  <c r="V60" i="4" s="1"/>
  <c r="R56" i="4"/>
  <c r="S56" i="4" s="1"/>
  <c r="U91" i="4"/>
  <c r="V91" i="4" s="1"/>
  <c r="V20" i="4"/>
  <c r="W20" i="4" s="1"/>
  <c r="X20" i="4" s="1"/>
  <c r="Y20" i="4" s="1"/>
  <c r="U38" i="4"/>
  <c r="S76" i="4"/>
  <c r="R28" i="4"/>
  <c r="R75" i="4"/>
  <c r="S75" i="4" s="1"/>
  <c r="U77" i="4"/>
  <c r="V77" i="4" s="1"/>
  <c r="V50" i="4"/>
  <c r="W50" i="4" s="1"/>
  <c r="X50" i="4" s="1"/>
  <c r="Y50" i="4" s="1"/>
  <c r="R43" i="4"/>
  <c r="R83" i="4"/>
  <c r="S83" i="4" s="1"/>
  <c r="T83" i="4" s="1"/>
  <c r="S53" i="4"/>
  <c r="S82" i="4"/>
  <c r="T82" i="4" s="1"/>
  <c r="U82" i="4" s="1"/>
  <c r="U92" i="4"/>
  <c r="V92" i="4" s="1"/>
  <c r="Q6" i="4"/>
  <c r="Q2" i="4"/>
  <c r="R93" i="4"/>
  <c r="U58" i="4"/>
  <c r="V58" i="4" s="1"/>
  <c r="W66" i="4"/>
  <c r="X66" i="4" s="1"/>
  <c r="R11" i="4"/>
  <c r="S9" i="4"/>
  <c r="T42" i="4"/>
  <c r="T27" i="4"/>
  <c r="U27" i="4" s="1"/>
  <c r="V27" i="4" s="1"/>
  <c r="Q5" i="4"/>
  <c r="R39" i="4"/>
  <c r="S39" i="4" s="1"/>
  <c r="R57" i="4"/>
  <c r="S57" i="4" s="1"/>
  <c r="S72" i="4"/>
  <c r="T72" i="4" s="1"/>
  <c r="R33" i="4"/>
  <c r="S33" i="4" s="1"/>
  <c r="R18" i="4"/>
  <c r="R8" i="4"/>
  <c r="S8" i="4" s="1"/>
  <c r="T12" i="4"/>
  <c r="U12" i="4" s="1"/>
  <c r="V12" i="4" s="1"/>
  <c r="W12" i="4" s="1"/>
  <c r="S74" i="4"/>
  <c r="S26" i="4"/>
  <c r="S41" i="4"/>
  <c r="T41" i="4" s="1"/>
  <c r="R31" i="4"/>
  <c r="S31" i="4" s="1"/>
  <c r="R88" i="4"/>
  <c r="S88" i="4" s="1"/>
  <c r="T88" i="4" s="1"/>
  <c r="U88" i="4" s="1"/>
  <c r="U51" i="4"/>
  <c r="V51" i="4" s="1"/>
  <c r="W51" i="4" s="1"/>
  <c r="S16" i="4"/>
  <c r="S89" i="4"/>
  <c r="R15" i="4"/>
  <c r="T25" i="4"/>
  <c r="Q94" i="4" l="1"/>
  <c r="Q98" i="4"/>
  <c r="R95" i="4"/>
  <c r="S97" i="4" s="1"/>
  <c r="W23" i="4"/>
  <c r="X23" i="4" s="1"/>
  <c r="X63" i="4"/>
  <c r="Y63" i="4" s="1"/>
  <c r="V19" i="4"/>
  <c r="W19" i="4" s="1"/>
  <c r="X19" i="4" s="1"/>
  <c r="Y19" i="4" s="1"/>
  <c r="V79" i="4"/>
  <c r="W79" i="4" s="1"/>
  <c r="V30" i="4"/>
  <c r="W30" i="4" s="1"/>
  <c r="X30" i="4" s="1"/>
  <c r="X71" i="4"/>
  <c r="Y71" i="4" s="1"/>
  <c r="Y66" i="4"/>
  <c r="U61" i="4"/>
  <c r="V61" i="4" s="1"/>
  <c r="T4" i="4"/>
  <c r="U4" i="4" s="1"/>
  <c r="V4" i="4" s="1"/>
  <c r="U14" i="4"/>
  <c r="V14" i="4" s="1"/>
  <c r="W14" i="4" s="1"/>
  <c r="U40" i="4"/>
  <c r="V40" i="4" s="1"/>
  <c r="U80" i="4"/>
  <c r="V80" i="4" s="1"/>
  <c r="W80" i="4" s="1"/>
  <c r="X80" i="4" s="1"/>
  <c r="V21" i="4"/>
  <c r="W21" i="4" s="1"/>
  <c r="X65" i="4"/>
  <c r="Y65" i="4" s="1"/>
  <c r="W91" i="4"/>
  <c r="X91" i="4" s="1"/>
  <c r="Y91" i="4" s="1"/>
  <c r="W29" i="4"/>
  <c r="X29" i="4" s="1"/>
  <c r="V67" i="4"/>
  <c r="W67" i="4" s="1"/>
  <c r="X67" i="4" s="1"/>
  <c r="Y67" i="4" s="1"/>
  <c r="T45" i="4"/>
  <c r="U45" i="4" s="1"/>
  <c r="S93" i="4"/>
  <c r="T93" i="4" s="1"/>
  <c r="U93" i="4" s="1"/>
  <c r="V55" i="4"/>
  <c r="W55" i="4" s="1"/>
  <c r="X55" i="4" s="1"/>
  <c r="U36" i="4"/>
  <c r="V36" i="4" s="1"/>
  <c r="T13" i="4"/>
  <c r="U64" i="4"/>
  <c r="V64" i="4" s="1"/>
  <c r="W64" i="4" s="1"/>
  <c r="X64" i="4" s="1"/>
  <c r="Y64" i="4" s="1"/>
  <c r="V73" i="4"/>
  <c r="W73" i="4" s="1"/>
  <c r="X73" i="4" s="1"/>
  <c r="Y73" i="4" s="1"/>
  <c r="V46" i="4"/>
  <c r="W46" i="4" s="1"/>
  <c r="T75" i="4"/>
  <c r="U75" i="4" s="1"/>
  <c r="V75" i="4" s="1"/>
  <c r="S18" i="4"/>
  <c r="T18" i="4" s="1"/>
  <c r="T53" i="4"/>
  <c r="U53" i="4" s="1"/>
  <c r="X32" i="4"/>
  <c r="Y32" i="4" s="1"/>
  <c r="T10" i="4"/>
  <c r="U10" i="4" s="1"/>
  <c r="V10" i="4" s="1"/>
  <c r="T89" i="4"/>
  <c r="U89" i="4" s="1"/>
  <c r="W3" i="4"/>
  <c r="X3" i="4" s="1"/>
  <c r="Y3" i="4" s="1"/>
  <c r="U48" i="4"/>
  <c r="U62" i="4"/>
  <c r="V62" i="4" s="1"/>
  <c r="T54" i="4"/>
  <c r="V88" i="4"/>
  <c r="W88" i="4" s="1"/>
  <c r="W69" i="4"/>
  <c r="X69" i="4" s="1"/>
  <c r="Y69" i="4" s="1"/>
  <c r="Y84" i="4"/>
  <c r="X34" i="4"/>
  <c r="Y34" i="4" s="1"/>
  <c r="T56" i="4"/>
  <c r="U56" i="4" s="1"/>
  <c r="T81" i="4"/>
  <c r="V82" i="4"/>
  <c r="W82" i="4" s="1"/>
  <c r="X82" i="4" s="1"/>
  <c r="Y82" i="4" s="1"/>
  <c r="T8" i="4"/>
  <c r="S43" i="4"/>
  <c r="T9" i="4"/>
  <c r="W77" i="4"/>
  <c r="X77" i="4" s="1"/>
  <c r="Y77" i="4" s="1"/>
  <c r="W68" i="4"/>
  <c r="X68" i="4" s="1"/>
  <c r="T33" i="4"/>
  <c r="U33" i="4" s="1"/>
  <c r="U41" i="4"/>
  <c r="T57" i="4"/>
  <c r="W58" i="4"/>
  <c r="X58" i="4" s="1"/>
  <c r="U35" i="4"/>
  <c r="V35" i="4" s="1"/>
  <c r="W35" i="4" s="1"/>
  <c r="T37" i="4"/>
  <c r="U37" i="4" s="1"/>
  <c r="V37" i="4" s="1"/>
  <c r="X59" i="4"/>
  <c r="Y59" i="4" s="1"/>
  <c r="V87" i="4"/>
  <c r="W87" i="4" s="1"/>
  <c r="X87" i="4" s="1"/>
  <c r="Y87" i="4" s="1"/>
  <c r="U25" i="4"/>
  <c r="V25" i="4" s="1"/>
  <c r="W25" i="4" s="1"/>
  <c r="S28" i="4"/>
  <c r="W47" i="4"/>
  <c r="X47" i="4" s="1"/>
  <c r="Y47" i="4" s="1"/>
  <c r="T16" i="4"/>
  <c r="T39" i="4"/>
  <c r="U39" i="4" s="1"/>
  <c r="W27" i="4"/>
  <c r="X27" i="4" s="1"/>
  <c r="Y27" i="4" s="1"/>
  <c r="R2" i="4"/>
  <c r="W70" i="4"/>
  <c r="X70" i="4" s="1"/>
  <c r="Y70" i="4" s="1"/>
  <c r="U17" i="4"/>
  <c r="X78" i="4"/>
  <c r="Y78" i="4" s="1"/>
  <c r="V49" i="4"/>
  <c r="W49" i="4" s="1"/>
  <c r="R6" i="4"/>
  <c r="S6" i="4" s="1"/>
  <c r="T6" i="4" s="1"/>
  <c r="R7" i="4"/>
  <c r="T26" i="4"/>
  <c r="U26" i="4" s="1"/>
  <c r="V26" i="4" s="1"/>
  <c r="W26" i="4" s="1"/>
  <c r="X26" i="4" s="1"/>
  <c r="X12" i="4"/>
  <c r="Y12" i="4" s="1"/>
  <c r="R5" i="4"/>
  <c r="T76" i="4"/>
  <c r="U76" i="4" s="1"/>
  <c r="Y23" i="4"/>
  <c r="U22" i="4"/>
  <c r="V22" i="4" s="1"/>
  <c r="W22" i="4" s="1"/>
  <c r="X85" i="4"/>
  <c r="Y85" i="4" s="1"/>
  <c r="T74" i="4"/>
  <c r="U83" i="4"/>
  <c r="V83" i="4" s="1"/>
  <c r="S11" i="4"/>
  <c r="T11" i="4" s="1"/>
  <c r="W90" i="4"/>
  <c r="X90" i="4" s="1"/>
  <c r="Y90" i="4" s="1"/>
  <c r="T31" i="4"/>
  <c r="V38" i="4"/>
  <c r="W38" i="4" s="1"/>
  <c r="X38" i="4" s="1"/>
  <c r="Y38" i="4" s="1"/>
  <c r="S15" i="4"/>
  <c r="T15" i="4" s="1"/>
  <c r="U42" i="4"/>
  <c r="V42" i="4" s="1"/>
  <c r="W44" i="4"/>
  <c r="X44" i="4" s="1"/>
  <c r="Y44" i="4" s="1"/>
  <c r="W92" i="4"/>
  <c r="U54" i="4"/>
  <c r="V54" i="4" s="1"/>
  <c r="W54" i="4" s="1"/>
  <c r="X51" i="4"/>
  <c r="Y51" i="4" s="1"/>
  <c r="U72" i="4"/>
  <c r="W60" i="4"/>
  <c r="X60" i="4" s="1"/>
  <c r="Y60" i="4" s="1"/>
  <c r="T24" i="4"/>
  <c r="U24" i="4" s="1"/>
  <c r="V24" i="4" s="1"/>
  <c r="W52" i="4"/>
  <c r="X52" i="4" s="1"/>
  <c r="Y52" i="4" s="1"/>
  <c r="U86" i="4"/>
  <c r="V86" i="4" s="1"/>
  <c r="S95" i="4" l="1"/>
  <c r="T97" i="4" s="1"/>
  <c r="R98" i="4"/>
  <c r="R94" i="4"/>
  <c r="Y55" i="4"/>
  <c r="Y30" i="4"/>
  <c r="Y68" i="4"/>
  <c r="W61" i="4"/>
  <c r="X61" i="4" s="1"/>
  <c r="Y61" i="4" s="1"/>
  <c r="X14" i="4"/>
  <c r="Y14" i="4" s="1"/>
  <c r="X21" i="4"/>
  <c r="Y21" i="4" s="1"/>
  <c r="W40" i="4"/>
  <c r="X40" i="4" s="1"/>
  <c r="X35" i="4"/>
  <c r="Y35" i="4" s="1"/>
  <c r="Y80" i="4"/>
  <c r="W36" i="4"/>
  <c r="X36" i="4" s="1"/>
  <c r="Y36" i="4" s="1"/>
  <c r="U18" i="4"/>
  <c r="V18" i="4" s="1"/>
  <c r="W18" i="4" s="1"/>
  <c r="X18" i="4" s="1"/>
  <c r="Y18" i="4" s="1"/>
  <c r="V89" i="4"/>
  <c r="W89" i="4" s="1"/>
  <c r="X46" i="4"/>
  <c r="Y46" i="4" s="1"/>
  <c r="X88" i="4"/>
  <c r="Y88" i="4" s="1"/>
  <c r="V93" i="4"/>
  <c r="W86" i="4"/>
  <c r="X86" i="4" s="1"/>
  <c r="Y86" i="4" s="1"/>
  <c r="U11" i="4"/>
  <c r="V11" i="4" s="1"/>
  <c r="V48" i="4"/>
  <c r="W48" i="4" s="1"/>
  <c r="X48" i="4" s="1"/>
  <c r="V53" i="4"/>
  <c r="W53" i="4" s="1"/>
  <c r="Y29" i="4"/>
  <c r="W42" i="4"/>
  <c r="X42" i="4" s="1"/>
  <c r="Y42" i="4" s="1"/>
  <c r="X22" i="4"/>
  <c r="Y22" i="4" s="1"/>
  <c r="W4" i="4"/>
  <c r="X4" i="4" s="1"/>
  <c r="Y4" i="4" s="1"/>
  <c r="U6" i="4"/>
  <c r="V6" i="4" s="1"/>
  <c r="W6" i="4" s="1"/>
  <c r="X6" i="4" s="1"/>
  <c r="Y6" i="4" s="1"/>
  <c r="U13" i="4"/>
  <c r="V45" i="4"/>
  <c r="X54" i="4"/>
  <c r="Y54" i="4" s="1"/>
  <c r="W10" i="4"/>
  <c r="X10" i="4" s="1"/>
  <c r="W62" i="4"/>
  <c r="W37" i="4"/>
  <c r="X37" i="4" s="1"/>
  <c r="U8" i="4"/>
  <c r="V8" i="4" s="1"/>
  <c r="W8" i="4" s="1"/>
  <c r="V72" i="4"/>
  <c r="W83" i="4"/>
  <c r="X83" i="4" s="1"/>
  <c r="Y58" i="4"/>
  <c r="U9" i="4"/>
  <c r="V9" i="4" s="1"/>
  <c r="U74" i="4"/>
  <c r="V74" i="4" s="1"/>
  <c r="W74" i="4" s="1"/>
  <c r="X74" i="4" s="1"/>
  <c r="Y74" i="4" s="1"/>
  <c r="T28" i="4"/>
  <c r="U28" i="4" s="1"/>
  <c r="V28" i="4" s="1"/>
  <c r="W28" i="4" s="1"/>
  <c r="X28" i="4" s="1"/>
  <c r="Y28" i="4" s="1"/>
  <c r="U57" i="4"/>
  <c r="V41" i="4"/>
  <c r="W41" i="4" s="1"/>
  <c r="X41" i="4" s="1"/>
  <c r="Y41" i="4" s="1"/>
  <c r="S7" i="4"/>
  <c r="T7" i="4" s="1"/>
  <c r="V33" i="4"/>
  <c r="W33" i="4" s="1"/>
  <c r="X33" i="4" s="1"/>
  <c r="Y33" i="4" s="1"/>
  <c r="V17" i="4"/>
  <c r="W17" i="4" s="1"/>
  <c r="X17" i="4" s="1"/>
  <c r="Y17" i="4" s="1"/>
  <c r="U31" i="4"/>
  <c r="V56" i="4"/>
  <c r="W56" i="4" s="1"/>
  <c r="X56" i="4" s="1"/>
  <c r="Y56" i="4" s="1"/>
  <c r="S5" i="4"/>
  <c r="T5" i="4" s="1"/>
  <c r="S2" i="4"/>
  <c r="U81" i="4"/>
  <c r="X79" i="4"/>
  <c r="Y79" i="4" s="1"/>
  <c r="X92" i="4"/>
  <c r="Y92" i="4" s="1"/>
  <c r="V76" i="4"/>
  <c r="Y26" i="4"/>
  <c r="X49" i="4"/>
  <c r="Y49" i="4" s="1"/>
  <c r="U16" i="4"/>
  <c r="V16" i="4" s="1"/>
  <c r="T43" i="4"/>
  <c r="U43" i="4" s="1"/>
  <c r="V43" i="4" s="1"/>
  <c r="W43" i="4" s="1"/>
  <c r="X43" i="4" s="1"/>
  <c r="Y43" i="4" s="1"/>
  <c r="W75" i="4"/>
  <c r="W24" i="4"/>
  <c r="V39" i="4"/>
  <c r="W39" i="4" s="1"/>
  <c r="U15" i="4"/>
  <c r="V15" i="4" s="1"/>
  <c r="X25" i="4"/>
  <c r="Y25" i="4" s="1"/>
  <c r="T95" i="4" l="1"/>
  <c r="U97" i="4" s="1"/>
  <c r="S98" i="4"/>
  <c r="S94" i="4"/>
  <c r="Y37" i="4"/>
  <c r="X53" i="4"/>
  <c r="Y53" i="4" s="1"/>
  <c r="Y40" i="4"/>
  <c r="W45" i="4"/>
  <c r="X45" i="4" s="1"/>
  <c r="X89" i="4"/>
  <c r="Y89" i="4" s="1"/>
  <c r="Y10" i="4"/>
  <c r="W93" i="4"/>
  <c r="X93" i="4" s="1"/>
  <c r="Y93" i="4" s="1"/>
  <c r="W11" i="4"/>
  <c r="X11" i="4" s="1"/>
  <c r="Y11" i="4" s="1"/>
  <c r="X75" i="4"/>
  <c r="Y75" i="4" s="1"/>
  <c r="V31" i="4"/>
  <c r="W31" i="4" s="1"/>
  <c r="Y48" i="4"/>
  <c r="W15" i="4"/>
  <c r="X15" i="4" s="1"/>
  <c r="Y15" i="4" s="1"/>
  <c r="V13" i="4"/>
  <c r="W13" i="4" s="1"/>
  <c r="X13" i="4" s="1"/>
  <c r="W9" i="4"/>
  <c r="X9" i="4" s="1"/>
  <c r="Y9" i="4" s="1"/>
  <c r="W16" i="4"/>
  <c r="X16" i="4" s="1"/>
  <c r="Y16" i="4" s="1"/>
  <c r="U7" i="4"/>
  <c r="V7" i="4" s="1"/>
  <c r="W72" i="4"/>
  <c r="X72" i="4" s="1"/>
  <c r="X62" i="4"/>
  <c r="Y62" i="4" s="1"/>
  <c r="W76" i="4"/>
  <c r="X76" i="4" s="1"/>
  <c r="Y76" i="4" s="1"/>
  <c r="X8" i="4"/>
  <c r="Y8" i="4" s="1"/>
  <c r="X24" i="4"/>
  <c r="Y24" i="4" s="1"/>
  <c r="X39" i="4"/>
  <c r="Y39" i="4" s="1"/>
  <c r="V81" i="4"/>
  <c r="W81" i="4" s="1"/>
  <c r="X81" i="4" s="1"/>
  <c r="Y81" i="4" s="1"/>
  <c r="U5" i="4"/>
  <c r="V5" i="4" s="1"/>
  <c r="W5" i="4" s="1"/>
  <c r="X5" i="4" s="1"/>
  <c r="Y5" i="4" s="1"/>
  <c r="T2" i="4"/>
  <c r="V57" i="4"/>
  <c r="W57" i="4" s="1"/>
  <c r="X57" i="4" s="1"/>
  <c r="Y57" i="4" s="1"/>
  <c r="Y83" i="4"/>
  <c r="U2" i="4" l="1"/>
  <c r="V2" i="4" s="1"/>
  <c r="U95" i="4"/>
  <c r="V97" i="4" s="1"/>
  <c r="T94" i="4"/>
  <c r="T98" i="4"/>
  <c r="Y45" i="4"/>
  <c r="Y72" i="4"/>
  <c r="Y13" i="4"/>
  <c r="X31" i="4"/>
  <c r="Y31" i="4" s="1"/>
  <c r="W7" i="4"/>
  <c r="X7" i="4" s="1"/>
  <c r="Y7" i="4" s="1"/>
  <c r="V98" i="4" l="1"/>
  <c r="V94" i="4"/>
  <c r="W95" i="4"/>
  <c r="X97" i="4" s="1"/>
  <c r="U98" i="4"/>
  <c r="V95" i="4"/>
  <c r="W97" i="4" s="1"/>
  <c r="U94" i="4"/>
  <c r="W2" i="4"/>
  <c r="X2" i="4" l="1"/>
  <c r="W94" i="4"/>
  <c r="W98" i="4"/>
  <c r="X95" i="4"/>
  <c r="Y97" i="4" s="1"/>
  <c r="Y2" i="4" l="1"/>
  <c r="X94" i="4"/>
  <c r="Y95" i="4"/>
  <c r="X98" i="4"/>
  <c r="Y94" i="4" l="1"/>
  <c r="Y98" i="4"/>
</calcChain>
</file>

<file path=xl/sharedStrings.xml><?xml version="1.0" encoding="utf-8"?>
<sst xmlns="http://schemas.openxmlformats.org/spreadsheetml/2006/main" count="1318" uniqueCount="174">
  <si>
    <t>Description</t>
  </si>
  <si>
    <t>1.1.1</t>
  </si>
  <si>
    <t>1.1.1.1</t>
  </si>
  <si>
    <t>1.1.1.1.1</t>
  </si>
  <si>
    <t>1.1.1.1.2</t>
  </si>
  <si>
    <t>1.1.1.2</t>
  </si>
  <si>
    <t>1.1.2</t>
  </si>
  <si>
    <t>1.1.3</t>
  </si>
  <si>
    <t>2.2.1</t>
  </si>
  <si>
    <t>2.2.1.1</t>
  </si>
  <si>
    <t>2.2.1.2</t>
  </si>
  <si>
    <t>2.2.2</t>
  </si>
  <si>
    <t>2.2.3</t>
  </si>
  <si>
    <t>2.2.4</t>
  </si>
  <si>
    <t>2.4.1</t>
  </si>
  <si>
    <t>2.4.2</t>
  </si>
  <si>
    <t xml:space="preserve">Factors </t>
  </si>
  <si>
    <t xml:space="preserve">weighting </t>
  </si>
  <si>
    <t>net</t>
  </si>
  <si>
    <t>Index</t>
  </si>
  <si>
    <t>Name</t>
  </si>
  <si>
    <t>Tax Spending</t>
  </si>
  <si>
    <t>Establish Justice and Ensure Domestic Tranquility</t>
  </si>
  <si>
    <t>Crime and Disaster</t>
  </si>
  <si>
    <t>Law Enforcement and Corrections</t>
  </si>
  <si>
    <t>Law Enforcement</t>
  </si>
  <si>
    <t>Corrections</t>
  </si>
  <si>
    <t>Justice System</t>
  </si>
  <si>
    <t>1.1.1.3</t>
  </si>
  <si>
    <t>Fire Protection</t>
  </si>
  <si>
    <t>1.1.1.4</t>
  </si>
  <si>
    <t>Disaster Relief (net of insurance premiums)</t>
  </si>
  <si>
    <t>Safeguarding Consumers and Employees</t>
  </si>
  <si>
    <t>Child Safety and Miscellaneous Social Services</t>
  </si>
  <si>
    <t>Provide for the Common Defense</t>
  </si>
  <si>
    <t>1.2.1</t>
  </si>
  <si>
    <t>National Defense and Support for Veterans</t>
  </si>
  <si>
    <t>1.2.1.1</t>
  </si>
  <si>
    <t>National Defense</t>
  </si>
  <si>
    <t>1.2.1.2</t>
  </si>
  <si>
    <t>Support for Veterans</t>
  </si>
  <si>
    <t>1.2.2</t>
  </si>
  <si>
    <t>Foreign Affairs and Foreign Aid</t>
  </si>
  <si>
    <t>1.2.3</t>
  </si>
  <si>
    <t>Immigration and Border Security (net of visa fees, etc.)</t>
  </si>
  <si>
    <t>Promote the General Welfare</t>
  </si>
  <si>
    <t>1.3.1</t>
  </si>
  <si>
    <t>Economy and Infrastructure</t>
  </si>
  <si>
    <t>1.3.1.1</t>
  </si>
  <si>
    <t>Transportation and Transportation Safety</t>
  </si>
  <si>
    <t>1.3.1.2</t>
  </si>
  <si>
    <t>Banking and Finance</t>
  </si>
  <si>
    <t>1.3.1.2.1</t>
  </si>
  <si>
    <t>Note: Net expenditures for bailouts in Banking and Finance</t>
  </si>
  <si>
    <t>1.3.1.3</t>
  </si>
  <si>
    <t>General Commerce</t>
  </si>
  <si>
    <t>1.3.1.4</t>
  </si>
  <si>
    <t>General Science and Basic Research (includes NSF)</t>
  </si>
  <si>
    <t>1.3.1.5</t>
  </si>
  <si>
    <t>Space</t>
  </si>
  <si>
    <t>1.3.1.6</t>
  </si>
  <si>
    <t>Technology Infrastructure (includes FCC and NTIS)</t>
  </si>
  <si>
    <t>1.3.1.7</t>
  </si>
  <si>
    <t>Postal Service (net of revenues from stamps, etc.)</t>
  </si>
  <si>
    <t>1.3.1.8</t>
  </si>
  <si>
    <t>Community and Regional Development</t>
  </si>
  <si>
    <t>1.3.2</t>
  </si>
  <si>
    <t>Health (excludes Medicare/Medicaid)</t>
  </si>
  <si>
    <t>1.3.2.1</t>
  </si>
  <si>
    <t>Public Health</t>
  </si>
  <si>
    <t>1.3.2.2</t>
  </si>
  <si>
    <t>Other Medical Assistance to Persons (includes net spending by public hospitals)</t>
  </si>
  <si>
    <t>1.3.2.2.1</t>
  </si>
  <si>
    <t>Note: Net Expenditures for Hospitals in Other Medical Assistance to Persons</t>
  </si>
  <si>
    <t>1.3.2.3</t>
  </si>
  <si>
    <t>Other Health Expenditures</t>
  </si>
  <si>
    <t>1.3.3</t>
  </si>
  <si>
    <t>Standard of Living and Aid to the Disadvantaged</t>
  </si>
  <si>
    <t>1.3.3.1</t>
  </si>
  <si>
    <t>Cash Programs for Aid to the Disadvantaged</t>
  </si>
  <si>
    <t>1.3.3.2</t>
  </si>
  <si>
    <t>Non-Cash Programs for Aid to the Disadvantaged</t>
  </si>
  <si>
    <t>1.3.3.3</t>
  </si>
  <si>
    <t>Unemployment Insurance</t>
  </si>
  <si>
    <t>1.3.3.4</t>
  </si>
  <si>
    <t>Employment and Training</t>
  </si>
  <si>
    <t>1.3.3.5</t>
  </si>
  <si>
    <t>Other Tax Credits</t>
  </si>
  <si>
    <t>1.3.4</t>
  </si>
  <si>
    <t>Note: Government-run Businesses (net expenditures)</t>
  </si>
  <si>
    <t>Secure the Blessings of Liberty to Ourselves and Our Posterity</t>
  </si>
  <si>
    <t>1.4.1</t>
  </si>
  <si>
    <t>Education</t>
  </si>
  <si>
    <t>1.4.1.1</t>
  </si>
  <si>
    <t>Education Inside the Classroom</t>
  </si>
  <si>
    <t>1.4.1.1.1</t>
  </si>
  <si>
    <t>Higher Education (net of tuition revenue)</t>
  </si>
  <si>
    <t>1.4.1.1.2</t>
  </si>
  <si>
    <t>Elementary and Secondary Education</t>
  </si>
  <si>
    <t>1.4.1.1.3</t>
  </si>
  <si>
    <t>Vocational Education</t>
  </si>
  <si>
    <t>1.4.1.1.4</t>
  </si>
  <si>
    <t>Education Unallocable between K-12 and Higher</t>
  </si>
  <si>
    <t>1.4.1.2</t>
  </si>
  <si>
    <t>Education Outside the Classrooom (includes libraries and museums)</t>
  </si>
  <si>
    <t>1.4.2</t>
  </si>
  <si>
    <t>Sustainability and Self-Sufficiency</t>
  </si>
  <si>
    <t>1.4.2.1</t>
  </si>
  <si>
    <t>Energy (includes net expenditures of energy utilities)</t>
  </si>
  <si>
    <t>1.4.2.2</t>
  </si>
  <si>
    <t>Environment and Natural Resources</t>
  </si>
  <si>
    <t>1.4.2.3</t>
  </si>
  <si>
    <t>Agriculture</t>
  </si>
  <si>
    <t>1.4.3</t>
  </si>
  <si>
    <t>Wealth and Savings</t>
  </si>
  <si>
    <t>1.4.3.1</t>
  </si>
  <si>
    <t>Social Security</t>
  </si>
  <si>
    <t>1.4.3.1.1</t>
  </si>
  <si>
    <t>Retirement</t>
  </si>
  <si>
    <t>1.4.3.1.2</t>
  </si>
  <si>
    <t>Disability (FDI)</t>
  </si>
  <si>
    <t>1.4.3.1.3</t>
  </si>
  <si>
    <t>Other Social Security (includes unallocable)</t>
  </si>
  <si>
    <t>1.4.3.2</t>
  </si>
  <si>
    <t>Medicare (net of premiums)</t>
  </si>
  <si>
    <t>1.4.3.3</t>
  </si>
  <si>
    <t>General Retirement Programs (includes Railroad Retirement and PBGC)</t>
  </si>
  <si>
    <t>1.4.3.4</t>
  </si>
  <si>
    <t>Housing Support</t>
  </si>
  <si>
    <t>1.4.3.4.1</t>
  </si>
  <si>
    <t>Note: Net expenditures for Fannie Mae/Freddie Mac assistance</t>
  </si>
  <si>
    <t>1.4.3.5</t>
  </si>
  <si>
    <t>Obligations</t>
  </si>
  <si>
    <t>1.4.3.5.1</t>
  </si>
  <si>
    <t>Employee Retirement and Disability Benefits</t>
  </si>
  <si>
    <t>1.4.3.5.2</t>
  </si>
  <si>
    <t>Offset for Government Employee Contributions for Retirement and Disability</t>
  </si>
  <si>
    <t>1.4.3.5.3</t>
  </si>
  <si>
    <t>Offset for Federal Government Employer Contributions for Retirement and Disability</t>
  </si>
  <si>
    <t>1.4.3.5.4</t>
  </si>
  <si>
    <t>Interest on Debt (net of interest on investments)</t>
  </si>
  <si>
    <t>General Government</t>
  </si>
  <si>
    <t>Non-Grant Assistance to Territories and S&amp;L Governments</t>
  </si>
  <si>
    <t>Discrepancy Between State and Local Receipts and Federal Government Transfers to State and Local Governments</t>
  </si>
  <si>
    <t>Tax Revenue</t>
  </si>
  <si>
    <t>Other Taxes</t>
  </si>
  <si>
    <t>Payroll Taxes</t>
  </si>
  <si>
    <t>Disability</t>
  </si>
  <si>
    <t>Railroad Retirement</t>
  </si>
  <si>
    <t>Medicare</t>
  </si>
  <si>
    <t>Corporate Income Taxes</t>
  </si>
  <si>
    <t>Sales and Excise Taxes</t>
  </si>
  <si>
    <t>General Sales</t>
  </si>
  <si>
    <t>Selective Sales (Excise)</t>
  </si>
  <si>
    <t>Property Taxes</t>
  </si>
  <si>
    <t>Estate and Gift Taxes</t>
  </si>
  <si>
    <t>Severance Taxes</t>
  </si>
  <si>
    <t>Customs Duties</t>
  </si>
  <si>
    <t>Licenses</t>
  </si>
  <si>
    <t>Non-Tax Revenue</t>
  </si>
  <si>
    <t>2.11.1</t>
  </si>
  <si>
    <t>Sales of Government Resources</t>
  </si>
  <si>
    <t>2.11.1.1</t>
  </si>
  <si>
    <t>Federal Reserve Earnings</t>
  </si>
  <si>
    <t>2.11.1.2</t>
  </si>
  <si>
    <t>Earnings (Losses) on Investments</t>
  </si>
  <si>
    <t>2.11.1.3</t>
  </si>
  <si>
    <t>Other Non-Tax Revenues</t>
  </si>
  <si>
    <r>
      <t>ANNUAL  EXernal</t>
    </r>
    <r>
      <rPr>
        <sz val="8.25"/>
        <color rgb="FFFF0000"/>
        <rFont val="Tahoma"/>
        <family val="2"/>
      </rPr>
      <t xml:space="preserve"> FACTOR</t>
    </r>
    <r>
      <rPr>
        <sz val="8.25"/>
        <color rgb="FF000000"/>
        <rFont val="Tahoma"/>
        <family val="2"/>
      </rPr>
      <t xml:space="preserve">S  </t>
    </r>
  </si>
  <si>
    <r>
      <rPr>
        <sz val="8.25"/>
        <color rgb="FFFF0000"/>
        <rFont val="Tahoma"/>
        <family val="2"/>
      </rPr>
      <t>%  effec</t>
    </r>
    <r>
      <rPr>
        <sz val="8.25"/>
        <color rgb="FF000000"/>
        <rFont val="Tahoma"/>
        <family val="2"/>
      </rPr>
      <t>t of External factors</t>
    </r>
  </si>
  <si>
    <t>ANNUAL    OVER &amp; 72</t>
  </si>
  <si>
    <t>deficit</t>
  </si>
  <si>
    <t>NEGATIVE IMPACTS</t>
  </si>
  <si>
    <t>PROBABAILITY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</si>
</sst>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[Red]#,##0.00"/>
    <numFmt numFmtId="165" formatCode="0.00%;[Red]\-0.00%"/>
    <numFmt numFmtId="167" formatCode="0.0000"/>
    <numFmt numFmtId="168" formatCode="0.0000%"/>
    <numFmt numFmtId="169" formatCode="0.00_);[Red]\(0.00\)"/>
  </numFmts>
  <fonts count="6" x14ac:knownFonts="1">
    <font>
      <sz val="10"/>
      <name val="Arial"/>
    </font>
    <font>
      <sz val="8.25"/>
      <color rgb="FF000000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25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F25E10"/>
        <bgColor auto="1"/>
      </patternFill>
    </fill>
    <fill>
      <patternFill patternType="solid">
        <fgColor rgb="FF33CCCC"/>
        <bgColor auto="1"/>
      </patternFill>
    </fill>
    <fill>
      <patternFill patternType="solid">
        <fgColor rgb="FF00CCFF"/>
        <bgColor auto="1"/>
      </patternFill>
    </fill>
    <fill>
      <patternFill patternType="solid">
        <fgColor rgb="FF3366FF"/>
        <bgColor auto="1"/>
      </patternFill>
    </fill>
    <fill>
      <patternFill patternType="solid">
        <fgColor rgb="FF0066CC"/>
        <bgColor auto="1"/>
      </patternFill>
    </fill>
    <fill>
      <patternFill patternType="solid">
        <fgColor rgb="FF008080"/>
        <bgColor auto="1"/>
      </patternFill>
    </fill>
    <fill>
      <patternFill patternType="solid">
        <fgColor rgb="FF333399"/>
        <bgColor auto="1"/>
      </patternFill>
    </fill>
    <fill>
      <patternFill patternType="solid">
        <fgColor rgb="FF666699"/>
        <bgColor auto="1"/>
      </patternFill>
    </fill>
    <fill>
      <patternFill patternType="solid">
        <fgColor rgb="FF0000FF"/>
        <bgColor auto="1"/>
      </patternFill>
    </fill>
    <fill>
      <patternFill patternType="solid">
        <fgColor rgb="FF00FFFF"/>
        <bgColor auto="1"/>
      </patternFill>
    </fill>
    <fill>
      <patternFill patternType="solid">
        <fgColor rgb="FF003366"/>
        <bgColor auto="1"/>
      </patternFill>
    </fill>
    <fill>
      <patternFill patternType="solid">
        <fgColor rgb="FF000080"/>
        <bgColor auto="1"/>
      </patternFill>
    </fill>
    <fill>
      <patternFill patternType="solid">
        <fgColor rgb="FF660066"/>
        <bgColor auto="1"/>
      </patternFill>
    </fill>
    <fill>
      <patternFill patternType="solid">
        <fgColor rgb="FF9999FF"/>
        <bgColor auto="1"/>
      </patternFill>
    </fill>
    <fill>
      <patternFill patternType="solid">
        <fgColor rgb="FF339966"/>
        <bgColor auto="1"/>
      </patternFill>
    </fill>
    <fill>
      <patternFill patternType="solid">
        <fgColor rgb="FF99CCFF"/>
        <bgColor auto="1"/>
      </patternFill>
    </fill>
    <fill>
      <patternFill patternType="solid">
        <fgColor rgb="FF808080"/>
        <bgColor auto="1"/>
      </patternFill>
    </fill>
    <fill>
      <patternFill patternType="solid">
        <fgColor rgb="FF969696"/>
        <bgColor auto="1"/>
      </patternFill>
    </fill>
    <fill>
      <patternFill patternType="solid">
        <fgColor rgb="FF800080"/>
        <bgColor auto="1"/>
      </patternFill>
    </fill>
    <fill>
      <patternFill patternType="solid">
        <fgColor rgb="FF008000"/>
        <bgColor auto="1"/>
      </patternFill>
    </fill>
    <fill>
      <patternFill patternType="solid">
        <fgColor rgb="FF993366"/>
        <bgColor auto="1"/>
      </patternFill>
    </fill>
    <fill>
      <patternFill patternType="solid">
        <fgColor rgb="FF003300"/>
        <bgColor auto="1"/>
      </patternFill>
    </fill>
    <fill>
      <patternFill patternType="solid">
        <fgColor rgb="FF333300"/>
        <bgColor auto="1"/>
      </patternFill>
    </fill>
    <fill>
      <patternFill patternType="solid">
        <fgColor rgb="FFC0C0C0"/>
        <bgColor auto="1"/>
      </patternFill>
    </fill>
    <fill>
      <patternFill patternType="solid">
        <fgColor rgb="FF808000"/>
        <bgColor auto="1"/>
      </patternFill>
    </fill>
    <fill>
      <patternFill patternType="solid">
        <fgColor rgb="FFCC99FF"/>
        <bgColor auto="1"/>
      </patternFill>
    </fill>
    <fill>
      <patternFill patternType="solid">
        <fgColor rgb="FF800000"/>
        <bgColor auto="1"/>
      </patternFill>
    </fill>
    <fill>
      <patternFill patternType="solid">
        <fgColor rgb="FF99330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4" fontId="1" fillId="0" borderId="0" xfId="0" applyNumberFormat="1" applyFont="1" applyAlignment="1">
      <alignment horizontal="right" vertical="top" wrapText="1"/>
    </xf>
    <xf numFmtId="0" fontId="1" fillId="3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1" fillId="8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2" borderId="0" xfId="0" applyFont="1" applyFill="1" applyAlignment="1">
      <alignment horizontal="left" vertical="top" wrapText="1"/>
    </xf>
    <xf numFmtId="0" fontId="1" fillId="13" borderId="0" xfId="0" applyFont="1" applyFill="1" applyAlignment="1">
      <alignment horizontal="left" vertical="top" wrapText="1"/>
    </xf>
    <xf numFmtId="0" fontId="1" fillId="14" borderId="0" xfId="0" applyFont="1" applyFill="1" applyAlignment="1">
      <alignment horizontal="left" vertical="top" wrapText="1"/>
    </xf>
    <xf numFmtId="0" fontId="1" fillId="15" borderId="0" xfId="0" applyFont="1" applyFill="1" applyAlignment="1">
      <alignment horizontal="left" vertical="top" wrapText="1"/>
    </xf>
    <xf numFmtId="0" fontId="1" fillId="16" borderId="0" xfId="0" applyFont="1" applyFill="1" applyAlignment="1">
      <alignment horizontal="left" vertical="top" wrapText="1"/>
    </xf>
    <xf numFmtId="0" fontId="1" fillId="17" borderId="0" xfId="0" applyFont="1" applyFill="1" applyAlignment="1">
      <alignment horizontal="left" vertical="top" wrapText="1"/>
    </xf>
    <xf numFmtId="0" fontId="1" fillId="18" borderId="0" xfId="0" applyFont="1" applyFill="1" applyAlignment="1">
      <alignment horizontal="left" vertical="top" wrapText="1"/>
    </xf>
    <xf numFmtId="0" fontId="1" fillId="19" borderId="0" xfId="0" applyFont="1" applyFill="1" applyAlignment="1">
      <alignment horizontal="left" vertical="top" wrapText="1"/>
    </xf>
    <xf numFmtId="0" fontId="1" fillId="20" borderId="0" xfId="0" applyFont="1" applyFill="1" applyAlignment="1">
      <alignment horizontal="left" vertical="top" wrapText="1"/>
    </xf>
    <xf numFmtId="0" fontId="1" fillId="21" borderId="0" xfId="0" applyFont="1" applyFill="1" applyAlignment="1">
      <alignment horizontal="left" vertical="top" wrapText="1"/>
    </xf>
    <xf numFmtId="0" fontId="1" fillId="22" borderId="0" xfId="0" applyFont="1" applyFill="1" applyAlignment="1">
      <alignment horizontal="left" vertical="top" wrapText="1"/>
    </xf>
    <xf numFmtId="0" fontId="1" fillId="23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25" borderId="0" xfId="0" applyFont="1" applyFill="1" applyAlignment="1">
      <alignment horizontal="left" vertical="top" wrapText="1"/>
    </xf>
    <xf numFmtId="0" fontId="1" fillId="26" borderId="0" xfId="0" applyFont="1" applyFill="1" applyAlignment="1">
      <alignment horizontal="left" vertical="top" wrapText="1"/>
    </xf>
    <xf numFmtId="0" fontId="1" fillId="27" borderId="0" xfId="0" applyFont="1" applyFill="1" applyAlignment="1">
      <alignment horizontal="left" vertical="top" wrapText="1"/>
    </xf>
    <xf numFmtId="0" fontId="1" fillId="28" borderId="0" xfId="0" applyFont="1" applyFill="1" applyAlignment="1">
      <alignment horizontal="left" vertical="top" wrapText="1"/>
    </xf>
    <xf numFmtId="0" fontId="1" fillId="29" borderId="0" xfId="0" applyFont="1" applyFill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4" xfId="0" applyNumberFormat="1" applyFont="1" applyBorder="1" applyAlignment="1">
      <alignment horizontal="right" vertical="top" wrapText="1"/>
    </xf>
    <xf numFmtId="165" fontId="0" fillId="0" borderId="0" xfId="0" applyNumberFormat="1"/>
    <xf numFmtId="167" fontId="1" fillId="0" borderId="0" xfId="0" applyNumberFormat="1" applyFont="1" applyAlignment="1">
      <alignment horizontal="right" vertical="top" wrapText="1"/>
    </xf>
    <xf numFmtId="167" fontId="0" fillId="30" borderId="0" xfId="0" applyNumberFormat="1" applyFill="1"/>
    <xf numFmtId="167" fontId="0" fillId="0" borderId="0" xfId="0" applyNumberFormat="1"/>
    <xf numFmtId="1" fontId="1" fillId="0" borderId="0" xfId="0" applyNumberFormat="1" applyFont="1" applyAlignment="1">
      <alignment horizontal="left" vertical="top" wrapText="1"/>
    </xf>
    <xf numFmtId="168" fontId="1" fillId="0" borderId="0" xfId="0" applyNumberFormat="1" applyFont="1" applyAlignment="1">
      <alignment horizontal="right" vertical="top" wrapText="1"/>
    </xf>
    <xf numFmtId="167" fontId="1" fillId="30" borderId="0" xfId="0" applyNumberFormat="1" applyFont="1" applyFill="1" applyAlignment="1">
      <alignment horizontal="right" vertical="top" wrapText="1"/>
    </xf>
    <xf numFmtId="165" fontId="4" fillId="31" borderId="0" xfId="0" applyNumberFormat="1" applyFont="1" applyFill="1"/>
    <xf numFmtId="0" fontId="0" fillId="32" borderId="0" xfId="0" applyFill="1"/>
    <xf numFmtId="169" fontId="1" fillId="0" borderId="0" xfId="0" applyNumberFormat="1" applyFont="1" applyAlignment="1">
      <alignment horizontal="right" vertical="top" wrapText="1"/>
    </xf>
    <xf numFmtId="43" fontId="1" fillId="30" borderId="0" xfId="1" applyFont="1" applyFill="1" applyAlignment="1">
      <alignment horizontal="right" vertical="top" wrapText="1"/>
    </xf>
    <xf numFmtId="9" fontId="0" fillId="0" borderId="0" xfId="2" applyFont="1"/>
    <xf numFmtId="10" fontId="0" fillId="0" borderId="0" xfId="2" applyNumberFormat="1" applyFont="1"/>
    <xf numFmtId="0" fontId="5" fillId="3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300"/>
  <sheetViews>
    <sheetView workbookViewId="0">
      <selection sqref="A1:C1048576"/>
    </sheetView>
  </sheetViews>
  <sheetFormatPr defaultColWidth="11.44140625" defaultRowHeight="13.2" x14ac:dyDescent="0.25"/>
  <cols>
    <col min="1" max="1" width="15" customWidth="1"/>
    <col min="2" max="2" width="8.6640625" customWidth="1"/>
    <col min="3" max="3" width="9.109375" customWidth="1"/>
  </cols>
  <sheetData>
    <row r="1" spans="1:15" ht="29.7" customHeight="1" x14ac:dyDescent="0.25">
      <c r="A1" s="1" t="s">
        <v>19</v>
      </c>
      <c r="B1" s="1" t="s">
        <v>20</v>
      </c>
      <c r="C1" s="1" t="s">
        <v>0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</row>
    <row r="2" spans="1:15" ht="16.350000000000001" customHeight="1" x14ac:dyDescent="0.25">
      <c r="A2" s="2">
        <v>1</v>
      </c>
      <c r="B2" s="2" t="s">
        <v>21</v>
      </c>
      <c r="C2" s="3" t="s">
        <v>21</v>
      </c>
      <c r="D2">
        <v>3189.3</v>
      </c>
      <c r="E2">
        <v>3390.5</v>
      </c>
      <c r="F2">
        <v>3582.5</v>
      </c>
      <c r="G2">
        <v>3829.6</v>
      </c>
      <c r="H2">
        <v>4070.4</v>
      </c>
      <c r="I2">
        <v>4277.1000000000004</v>
      </c>
      <c r="J2">
        <v>4653.8</v>
      </c>
      <c r="K2">
        <v>5245.8</v>
      </c>
      <c r="L2">
        <v>5135</v>
      </c>
      <c r="M2">
        <v>5300.7</v>
      </c>
      <c r="N2">
        <v>5329.4</v>
      </c>
      <c r="O2">
        <v>5272.7</v>
      </c>
    </row>
    <row r="3" spans="1:15" ht="16.350000000000001" customHeight="1" x14ac:dyDescent="0.25">
      <c r="A3" s="4">
        <v>1.1000000000000001</v>
      </c>
      <c r="B3" s="4" t="s">
        <v>22</v>
      </c>
      <c r="C3" s="3" t="s">
        <v>22</v>
      </c>
      <c r="D3">
        <v>280.5</v>
      </c>
      <c r="E3">
        <v>291.60000000000002</v>
      </c>
      <c r="F3">
        <v>305</v>
      </c>
      <c r="G3">
        <v>311</v>
      </c>
      <c r="H3">
        <v>352.5</v>
      </c>
      <c r="I3">
        <v>347.4</v>
      </c>
      <c r="J3">
        <v>365.6</v>
      </c>
      <c r="K3">
        <v>386.7</v>
      </c>
      <c r="L3">
        <v>382.4</v>
      </c>
      <c r="M3">
        <v>380.6</v>
      </c>
      <c r="N3">
        <v>382.8</v>
      </c>
      <c r="O3">
        <v>396.3</v>
      </c>
    </row>
    <row r="4" spans="1:15" ht="16.350000000000001" customHeight="1" x14ac:dyDescent="0.25">
      <c r="A4" s="5" t="s">
        <v>1</v>
      </c>
      <c r="B4" s="5" t="s">
        <v>23</v>
      </c>
      <c r="C4" s="3" t="s">
        <v>23</v>
      </c>
      <c r="D4">
        <v>200.8</v>
      </c>
      <c r="E4">
        <v>209.1</v>
      </c>
      <c r="F4">
        <v>223.9</v>
      </c>
      <c r="G4">
        <v>231.5</v>
      </c>
      <c r="H4">
        <v>271.39999999999998</v>
      </c>
      <c r="I4">
        <v>263.5</v>
      </c>
      <c r="J4">
        <v>277.8</v>
      </c>
      <c r="K4">
        <v>293.89999999999998</v>
      </c>
      <c r="L4">
        <v>290.39999999999998</v>
      </c>
      <c r="M4">
        <v>291.60000000000002</v>
      </c>
      <c r="N4">
        <v>294</v>
      </c>
      <c r="O4">
        <v>306.5</v>
      </c>
    </row>
    <row r="5" spans="1:15" ht="16.350000000000001" customHeight="1" x14ac:dyDescent="0.25">
      <c r="A5" s="6" t="s">
        <v>2</v>
      </c>
      <c r="B5" s="6" t="s">
        <v>24</v>
      </c>
      <c r="C5" s="3" t="s">
        <v>24</v>
      </c>
      <c r="D5">
        <v>133.80000000000001</v>
      </c>
      <c r="E5">
        <v>138.4</v>
      </c>
      <c r="F5">
        <v>149.9</v>
      </c>
      <c r="G5">
        <v>151.19999999999999</v>
      </c>
      <c r="H5">
        <v>158.6</v>
      </c>
      <c r="I5">
        <v>169.4</v>
      </c>
      <c r="J5">
        <v>182.3</v>
      </c>
      <c r="K5">
        <v>189.6</v>
      </c>
      <c r="L5">
        <v>189.8</v>
      </c>
      <c r="M5">
        <v>192</v>
      </c>
      <c r="N5">
        <v>191</v>
      </c>
      <c r="O5">
        <v>192.1</v>
      </c>
    </row>
    <row r="6" spans="1:15" ht="16.350000000000001" customHeight="1" x14ac:dyDescent="0.25">
      <c r="A6" s="7" t="s">
        <v>3</v>
      </c>
      <c r="B6" s="7" t="s">
        <v>25</v>
      </c>
      <c r="C6" s="3" t="s">
        <v>25</v>
      </c>
      <c r="D6">
        <v>74.400000000000006</v>
      </c>
      <c r="E6">
        <v>78.3</v>
      </c>
      <c r="F6">
        <v>88.8</v>
      </c>
      <c r="G6">
        <v>87.2</v>
      </c>
      <c r="H6">
        <v>91</v>
      </c>
      <c r="I6">
        <v>96.2</v>
      </c>
      <c r="J6">
        <v>103.9</v>
      </c>
      <c r="K6">
        <v>108.5</v>
      </c>
      <c r="L6">
        <v>110.3</v>
      </c>
      <c r="M6">
        <v>112.3</v>
      </c>
      <c r="N6">
        <v>111.5</v>
      </c>
      <c r="O6">
        <v>112.3</v>
      </c>
    </row>
    <row r="7" spans="1:15" ht="16.350000000000001" customHeight="1" x14ac:dyDescent="0.25">
      <c r="A7" s="8" t="s">
        <v>4</v>
      </c>
      <c r="B7" s="8" t="s">
        <v>26</v>
      </c>
      <c r="C7" s="3" t="s">
        <v>26</v>
      </c>
      <c r="D7">
        <v>59.4</v>
      </c>
      <c r="E7">
        <v>60.1</v>
      </c>
      <c r="F7">
        <v>61.1</v>
      </c>
      <c r="G7">
        <v>63.9</v>
      </c>
      <c r="H7">
        <v>67.599999999999994</v>
      </c>
      <c r="I7">
        <v>73.2</v>
      </c>
      <c r="J7">
        <v>78.400000000000006</v>
      </c>
      <c r="K7">
        <v>81.099999999999994</v>
      </c>
      <c r="L7">
        <v>79.400000000000006</v>
      </c>
      <c r="M7">
        <v>79.8</v>
      </c>
      <c r="N7">
        <v>79.400000000000006</v>
      </c>
      <c r="O7">
        <v>79.8</v>
      </c>
    </row>
    <row r="8" spans="1:15" ht="16.350000000000001" customHeight="1" x14ac:dyDescent="0.25">
      <c r="A8" s="9" t="s">
        <v>5</v>
      </c>
      <c r="B8" s="9" t="s">
        <v>27</v>
      </c>
      <c r="C8" s="3" t="s">
        <v>27</v>
      </c>
      <c r="D8">
        <v>40.1</v>
      </c>
      <c r="E8">
        <v>42.1</v>
      </c>
      <c r="F8">
        <v>43.2</v>
      </c>
      <c r="G8">
        <v>45.4</v>
      </c>
      <c r="H8">
        <v>47.8</v>
      </c>
      <c r="I8">
        <v>50.4</v>
      </c>
      <c r="J8">
        <v>53.7</v>
      </c>
      <c r="K8">
        <v>55.7</v>
      </c>
      <c r="L8">
        <v>57.1</v>
      </c>
      <c r="M8">
        <v>57.5</v>
      </c>
      <c r="N8">
        <v>58.9</v>
      </c>
      <c r="O8">
        <v>56.7</v>
      </c>
    </row>
    <row r="9" spans="1:15" ht="16.350000000000001" customHeight="1" x14ac:dyDescent="0.25">
      <c r="A9" s="10" t="s">
        <v>28</v>
      </c>
      <c r="B9" s="10" t="s">
        <v>29</v>
      </c>
      <c r="C9" s="3" t="s">
        <v>29</v>
      </c>
      <c r="D9">
        <v>26</v>
      </c>
      <c r="E9">
        <v>26.3</v>
      </c>
      <c r="F9">
        <v>29</v>
      </c>
      <c r="G9">
        <v>30.8</v>
      </c>
      <c r="H9">
        <v>33.700000000000003</v>
      </c>
      <c r="I9">
        <v>36.700000000000003</v>
      </c>
      <c r="J9">
        <v>39.299999999999997</v>
      </c>
      <c r="K9">
        <v>40.9</v>
      </c>
      <c r="L9">
        <v>41.3</v>
      </c>
      <c r="M9">
        <v>41.4</v>
      </c>
      <c r="N9">
        <v>42.5</v>
      </c>
      <c r="O9">
        <v>42.6</v>
      </c>
    </row>
    <row r="10" spans="1:15" ht="16.350000000000001" customHeight="1" x14ac:dyDescent="0.25">
      <c r="A10" s="11" t="s">
        <v>30</v>
      </c>
      <c r="B10" s="11" t="s">
        <v>31</v>
      </c>
      <c r="C10" s="3" t="s">
        <v>31</v>
      </c>
      <c r="D10">
        <v>0.9</v>
      </c>
      <c r="E10">
        <v>2.2000000000000002</v>
      </c>
      <c r="F10">
        <v>1.8</v>
      </c>
      <c r="G10">
        <v>4.0999999999999996</v>
      </c>
      <c r="H10">
        <v>31.3</v>
      </c>
      <c r="I10">
        <v>7</v>
      </c>
      <c r="J10">
        <v>2.5</v>
      </c>
      <c r="K10">
        <v>7.6</v>
      </c>
      <c r="L10">
        <v>2.2999999999999998</v>
      </c>
      <c r="M10">
        <v>0.7</v>
      </c>
      <c r="N10">
        <v>1.7</v>
      </c>
      <c r="O10">
        <v>15.2</v>
      </c>
    </row>
    <row r="11" spans="1:15" ht="16.350000000000001" customHeight="1" x14ac:dyDescent="0.25">
      <c r="A11" s="12" t="s">
        <v>6</v>
      </c>
      <c r="B11" s="12" t="s">
        <v>32</v>
      </c>
      <c r="C11" s="3" t="s">
        <v>32</v>
      </c>
      <c r="D11">
        <v>14.8</v>
      </c>
      <c r="E11">
        <v>15.1</v>
      </c>
      <c r="F11">
        <v>15</v>
      </c>
      <c r="G11">
        <v>15.9</v>
      </c>
      <c r="H11">
        <v>16.3</v>
      </c>
      <c r="I11">
        <v>18.2</v>
      </c>
      <c r="J11">
        <v>19.2</v>
      </c>
      <c r="K11">
        <v>20.8</v>
      </c>
      <c r="L11">
        <v>20.7</v>
      </c>
      <c r="M11">
        <v>19.100000000000001</v>
      </c>
      <c r="N11">
        <v>19.399999999999999</v>
      </c>
      <c r="O11">
        <v>19.3</v>
      </c>
    </row>
    <row r="12" spans="1:15" ht="16.350000000000001" customHeight="1" x14ac:dyDescent="0.25">
      <c r="A12" s="8" t="s">
        <v>7</v>
      </c>
      <c r="B12" s="8" t="s">
        <v>33</v>
      </c>
      <c r="C12" s="3" t="s">
        <v>33</v>
      </c>
      <c r="D12">
        <v>64.8</v>
      </c>
      <c r="E12">
        <v>67.5</v>
      </c>
      <c r="F12">
        <v>66.099999999999994</v>
      </c>
      <c r="G12">
        <v>63.5</v>
      </c>
      <c r="H12">
        <v>64.8</v>
      </c>
      <c r="I12">
        <v>65.7</v>
      </c>
      <c r="J12">
        <v>68.599999999999994</v>
      </c>
      <c r="K12">
        <v>72</v>
      </c>
      <c r="L12">
        <v>71.3</v>
      </c>
      <c r="M12">
        <v>69.900000000000006</v>
      </c>
      <c r="N12">
        <v>69.3</v>
      </c>
      <c r="O12">
        <v>70.5</v>
      </c>
    </row>
    <row r="13" spans="1:15" ht="16.350000000000001" customHeight="1" x14ac:dyDescent="0.25">
      <c r="A13" s="13">
        <v>1.2</v>
      </c>
      <c r="B13" s="13" t="s">
        <v>34</v>
      </c>
      <c r="C13" s="3" t="s">
        <v>34</v>
      </c>
      <c r="D13">
        <v>427.3</v>
      </c>
      <c r="E13">
        <v>489.1</v>
      </c>
      <c r="F13">
        <v>550.4</v>
      </c>
      <c r="G13">
        <v>607.6</v>
      </c>
      <c r="H13">
        <v>629.20000000000005</v>
      </c>
      <c r="I13">
        <v>661.6</v>
      </c>
      <c r="J13">
        <v>741.2</v>
      </c>
      <c r="K13">
        <v>809.4</v>
      </c>
      <c r="L13">
        <v>861.5</v>
      </c>
      <c r="M13">
        <v>892.9</v>
      </c>
      <c r="N13">
        <v>863.9</v>
      </c>
      <c r="O13">
        <v>832.4</v>
      </c>
    </row>
    <row r="14" spans="1:15" ht="16.350000000000001" customHeight="1" x14ac:dyDescent="0.25">
      <c r="A14" s="14" t="s">
        <v>35</v>
      </c>
      <c r="B14" s="14" t="s">
        <v>36</v>
      </c>
      <c r="C14" s="3" t="s">
        <v>36</v>
      </c>
      <c r="D14">
        <v>399.3</v>
      </c>
      <c r="E14">
        <v>462.3</v>
      </c>
      <c r="F14">
        <v>516.6</v>
      </c>
      <c r="G14">
        <v>566</v>
      </c>
      <c r="H14">
        <v>592</v>
      </c>
      <c r="I14">
        <v>624.5</v>
      </c>
      <c r="J14">
        <v>701.1</v>
      </c>
      <c r="K14">
        <v>756.6</v>
      </c>
      <c r="L14">
        <v>801.8</v>
      </c>
      <c r="M14">
        <v>832.7</v>
      </c>
      <c r="N14">
        <v>802.2</v>
      </c>
      <c r="O14">
        <v>772.3</v>
      </c>
    </row>
    <row r="15" spans="1:15" ht="16.350000000000001" customHeight="1" x14ac:dyDescent="0.25">
      <c r="A15" s="14" t="s">
        <v>37</v>
      </c>
      <c r="B15" s="14" t="s">
        <v>38</v>
      </c>
      <c r="C15" s="3" t="s">
        <v>38</v>
      </c>
      <c r="D15">
        <v>348.4</v>
      </c>
      <c r="E15">
        <v>404.7</v>
      </c>
      <c r="F15">
        <v>455.8</v>
      </c>
      <c r="G15">
        <v>495.3</v>
      </c>
      <c r="H15">
        <v>521.79999999999995</v>
      </c>
      <c r="I15">
        <v>551.29999999999995</v>
      </c>
      <c r="J15">
        <v>616.1</v>
      </c>
      <c r="K15">
        <v>661</v>
      </c>
      <c r="L15">
        <v>693.5</v>
      </c>
      <c r="M15">
        <v>705.6</v>
      </c>
      <c r="N15">
        <v>677.9</v>
      </c>
      <c r="O15">
        <v>633.4</v>
      </c>
    </row>
    <row r="16" spans="1:15" ht="16.350000000000001" customHeight="1" x14ac:dyDescent="0.25">
      <c r="A16" s="15" t="s">
        <v>39</v>
      </c>
      <c r="B16" s="15" t="s">
        <v>40</v>
      </c>
      <c r="C16" s="3" t="s">
        <v>40</v>
      </c>
      <c r="D16">
        <v>50.9</v>
      </c>
      <c r="E16">
        <v>57.6</v>
      </c>
      <c r="F16">
        <v>60.8</v>
      </c>
      <c r="G16">
        <v>70.8</v>
      </c>
      <c r="H16">
        <v>70.2</v>
      </c>
      <c r="I16">
        <v>73.2</v>
      </c>
      <c r="J16">
        <v>85</v>
      </c>
      <c r="K16">
        <v>95.6</v>
      </c>
      <c r="L16">
        <v>108.3</v>
      </c>
      <c r="M16">
        <v>127.1</v>
      </c>
      <c r="N16">
        <v>124.4</v>
      </c>
      <c r="O16">
        <v>138.9</v>
      </c>
    </row>
    <row r="17" spans="1:15" ht="16.350000000000001" customHeight="1" x14ac:dyDescent="0.25">
      <c r="A17" s="16" t="s">
        <v>41</v>
      </c>
      <c r="B17" s="16" t="s">
        <v>42</v>
      </c>
      <c r="C17" s="3" t="s">
        <v>42</v>
      </c>
      <c r="D17">
        <v>22.3</v>
      </c>
      <c r="E17">
        <v>21.2</v>
      </c>
      <c r="F17">
        <v>26.9</v>
      </c>
      <c r="G17">
        <v>34.6</v>
      </c>
      <c r="H17">
        <v>29.5</v>
      </c>
      <c r="I17">
        <v>28.5</v>
      </c>
      <c r="J17">
        <v>28.9</v>
      </c>
      <c r="K17">
        <v>37.5</v>
      </c>
      <c r="L17">
        <v>45.2</v>
      </c>
      <c r="M17">
        <v>45.7</v>
      </c>
      <c r="N17">
        <v>47.2</v>
      </c>
      <c r="O17">
        <v>46.2</v>
      </c>
    </row>
    <row r="18" spans="1:15" ht="16.350000000000001" customHeight="1" x14ac:dyDescent="0.25">
      <c r="A18" s="17" t="s">
        <v>43</v>
      </c>
      <c r="B18" s="17" t="s">
        <v>44</v>
      </c>
      <c r="C18" s="3" t="s">
        <v>44</v>
      </c>
      <c r="D18">
        <v>5.7</v>
      </c>
      <c r="E18">
        <v>5.6</v>
      </c>
      <c r="F18">
        <v>6.9</v>
      </c>
      <c r="G18">
        <v>7</v>
      </c>
      <c r="H18">
        <v>7.6</v>
      </c>
      <c r="I18">
        <v>8.6999999999999993</v>
      </c>
      <c r="J18">
        <v>11.3</v>
      </c>
      <c r="K18">
        <v>15.3</v>
      </c>
      <c r="L18">
        <v>14.4</v>
      </c>
      <c r="M18">
        <v>14.6</v>
      </c>
      <c r="N18">
        <v>14.5</v>
      </c>
      <c r="O18">
        <v>13.8</v>
      </c>
    </row>
    <row r="19" spans="1:15" ht="16.350000000000001" customHeight="1" x14ac:dyDescent="0.25">
      <c r="A19" s="7">
        <v>1.3</v>
      </c>
      <c r="B19" s="7" t="s">
        <v>45</v>
      </c>
      <c r="C19" s="3" t="s">
        <v>45</v>
      </c>
      <c r="D19">
        <v>692.6</v>
      </c>
      <c r="E19">
        <v>749</v>
      </c>
      <c r="F19">
        <v>781.7</v>
      </c>
      <c r="G19">
        <v>836.7</v>
      </c>
      <c r="H19">
        <v>843.9</v>
      </c>
      <c r="I19">
        <v>898.2</v>
      </c>
      <c r="J19">
        <v>1020.6</v>
      </c>
      <c r="K19">
        <v>1312.6</v>
      </c>
      <c r="L19">
        <v>1146.7</v>
      </c>
      <c r="M19">
        <v>1244.8</v>
      </c>
      <c r="N19">
        <v>1274.3</v>
      </c>
      <c r="O19">
        <v>1229.0999999999999</v>
      </c>
    </row>
    <row r="20" spans="1:15" ht="16.350000000000001" customHeight="1" x14ac:dyDescent="0.25">
      <c r="A20" s="8" t="s">
        <v>46</v>
      </c>
      <c r="B20" s="8" t="s">
        <v>47</v>
      </c>
      <c r="C20" s="3" t="s">
        <v>47</v>
      </c>
      <c r="D20">
        <v>174.2</v>
      </c>
      <c r="E20">
        <v>182.2</v>
      </c>
      <c r="F20">
        <v>180.2</v>
      </c>
      <c r="G20">
        <v>197.6</v>
      </c>
      <c r="H20">
        <v>197.1</v>
      </c>
      <c r="I20">
        <v>217</v>
      </c>
      <c r="J20">
        <v>249.6</v>
      </c>
      <c r="K20">
        <v>419</v>
      </c>
      <c r="L20">
        <v>122</v>
      </c>
      <c r="M20">
        <v>204.2</v>
      </c>
      <c r="N20">
        <v>282.2</v>
      </c>
      <c r="O20">
        <v>229.6</v>
      </c>
    </row>
    <row r="21" spans="1:15" ht="16.350000000000001" customHeight="1" x14ac:dyDescent="0.25">
      <c r="A21" s="9" t="s">
        <v>48</v>
      </c>
      <c r="B21" s="9" t="s">
        <v>49</v>
      </c>
      <c r="C21" s="3" t="s">
        <v>49</v>
      </c>
      <c r="D21">
        <v>160</v>
      </c>
      <c r="E21">
        <v>170.2</v>
      </c>
      <c r="F21">
        <v>170.1</v>
      </c>
      <c r="G21">
        <v>177.5</v>
      </c>
      <c r="H21">
        <v>179.4</v>
      </c>
      <c r="I21">
        <v>197.9</v>
      </c>
      <c r="J21">
        <v>210.7</v>
      </c>
      <c r="K21">
        <v>220.6</v>
      </c>
      <c r="L21">
        <v>225.9</v>
      </c>
      <c r="M21">
        <v>222.1</v>
      </c>
      <c r="N21">
        <v>226.5</v>
      </c>
      <c r="O21">
        <v>222.1</v>
      </c>
    </row>
    <row r="22" spans="1:15" ht="16.350000000000001" customHeight="1" x14ac:dyDescent="0.25">
      <c r="A22" s="10" t="s">
        <v>50</v>
      </c>
      <c r="B22" s="10" t="s">
        <v>51</v>
      </c>
      <c r="C22" s="3" t="s">
        <v>51</v>
      </c>
      <c r="D22">
        <v>-1</v>
      </c>
      <c r="E22">
        <v>-1.3</v>
      </c>
      <c r="F22">
        <v>-1.9</v>
      </c>
      <c r="G22">
        <v>-1.3</v>
      </c>
      <c r="H22">
        <v>-1</v>
      </c>
      <c r="I22">
        <v>-1.4</v>
      </c>
      <c r="J22">
        <v>18.8</v>
      </c>
      <c r="K22">
        <v>172.8</v>
      </c>
      <c r="L22">
        <v>-142</v>
      </c>
      <c r="M22">
        <v>-47.4</v>
      </c>
      <c r="N22">
        <v>28.2</v>
      </c>
      <c r="O22">
        <v>-7.8</v>
      </c>
    </row>
    <row r="23" spans="1:15" ht="16.350000000000001" customHeight="1" x14ac:dyDescent="0.25">
      <c r="A23" s="11" t="s">
        <v>52</v>
      </c>
      <c r="B23" s="11" t="s">
        <v>53</v>
      </c>
      <c r="C23" s="3" t="s">
        <v>53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6.350000000000001" customHeight="1" x14ac:dyDescent="0.25">
      <c r="A24" s="18" t="s">
        <v>54</v>
      </c>
      <c r="B24" s="18" t="s">
        <v>55</v>
      </c>
      <c r="C24" s="3" t="s">
        <v>55</v>
      </c>
      <c r="D24">
        <v>-12.1</v>
      </c>
      <c r="E24">
        <v>-12.3</v>
      </c>
      <c r="F24">
        <v>-11.9</v>
      </c>
      <c r="G24">
        <v>-10</v>
      </c>
      <c r="H24">
        <v>-12.1</v>
      </c>
      <c r="I24">
        <v>-17.899999999999999</v>
      </c>
      <c r="J24">
        <v>-19.100000000000001</v>
      </c>
      <c r="K24">
        <v>-14.9</v>
      </c>
      <c r="L24">
        <v>-7.6</v>
      </c>
      <c r="M24">
        <v>-13.2</v>
      </c>
      <c r="N24">
        <v>-17.899999999999999</v>
      </c>
      <c r="O24">
        <v>-21.2</v>
      </c>
    </row>
    <row r="25" spans="1:15" ht="16.350000000000001" customHeight="1" x14ac:dyDescent="0.25">
      <c r="A25" s="8" t="s">
        <v>56</v>
      </c>
      <c r="B25" s="8" t="s">
        <v>57</v>
      </c>
      <c r="C25" s="3" t="s">
        <v>57</v>
      </c>
      <c r="D25">
        <v>7.3</v>
      </c>
      <c r="E25">
        <v>8</v>
      </c>
      <c r="F25">
        <v>8.4</v>
      </c>
      <c r="G25">
        <v>8.8000000000000007</v>
      </c>
      <c r="H25">
        <v>9.1</v>
      </c>
      <c r="I25">
        <v>9.1</v>
      </c>
      <c r="J25">
        <v>9.6</v>
      </c>
      <c r="K25">
        <v>10</v>
      </c>
      <c r="L25">
        <v>11.7</v>
      </c>
      <c r="M25">
        <v>12.4</v>
      </c>
      <c r="N25">
        <v>12.5</v>
      </c>
      <c r="O25">
        <v>12.5</v>
      </c>
    </row>
    <row r="26" spans="1:15" ht="16.350000000000001" customHeight="1" x14ac:dyDescent="0.25">
      <c r="A26" s="13" t="s">
        <v>58</v>
      </c>
      <c r="B26" s="13" t="s">
        <v>59</v>
      </c>
      <c r="C26" s="3" t="s">
        <v>59</v>
      </c>
      <c r="D26">
        <v>13.5</v>
      </c>
      <c r="E26">
        <v>12.9</v>
      </c>
      <c r="F26">
        <v>14.6</v>
      </c>
      <c r="G26">
        <v>14.8</v>
      </c>
      <c r="H26">
        <v>14.5</v>
      </c>
      <c r="I26">
        <v>15.3</v>
      </c>
      <c r="J26">
        <v>17.2</v>
      </c>
      <c r="K26">
        <v>18.399999999999999</v>
      </c>
      <c r="L26">
        <v>18.399999999999999</v>
      </c>
      <c r="M26">
        <v>17</v>
      </c>
      <c r="N26">
        <v>16.600000000000001</v>
      </c>
      <c r="O26">
        <v>16.399999999999999</v>
      </c>
    </row>
    <row r="27" spans="1:15" ht="16.350000000000001" customHeight="1" x14ac:dyDescent="0.25">
      <c r="A27" s="14" t="s">
        <v>60</v>
      </c>
      <c r="B27" s="14" t="s">
        <v>61</v>
      </c>
      <c r="C27" s="3" t="s">
        <v>61</v>
      </c>
      <c r="D27">
        <v>4.7</v>
      </c>
      <c r="E27">
        <v>8.4</v>
      </c>
      <c r="F27">
        <v>3.5</v>
      </c>
      <c r="G27">
        <v>7</v>
      </c>
      <c r="H27">
        <v>6.3</v>
      </c>
      <c r="I27">
        <v>6.8</v>
      </c>
      <c r="J27">
        <v>7.7</v>
      </c>
      <c r="K27">
        <v>8.9</v>
      </c>
      <c r="L27">
        <v>8.1</v>
      </c>
      <c r="M27">
        <v>9.1</v>
      </c>
      <c r="N27">
        <v>10.4</v>
      </c>
      <c r="O27">
        <v>9</v>
      </c>
    </row>
    <row r="28" spans="1:15" ht="16.350000000000001" customHeight="1" x14ac:dyDescent="0.25">
      <c r="A28" s="14" t="s">
        <v>62</v>
      </c>
      <c r="B28" s="14" t="s">
        <v>63</v>
      </c>
      <c r="C28" s="3" t="s">
        <v>63</v>
      </c>
      <c r="D28">
        <v>0.2</v>
      </c>
      <c r="E28">
        <v>-5.2</v>
      </c>
      <c r="F28">
        <v>-4.0999999999999996</v>
      </c>
      <c r="G28">
        <v>-1.2</v>
      </c>
      <c r="H28">
        <v>-1</v>
      </c>
      <c r="I28">
        <v>5.2</v>
      </c>
      <c r="J28">
        <v>2.5</v>
      </c>
      <c r="K28">
        <v>0.4</v>
      </c>
      <c r="L28">
        <v>4.8</v>
      </c>
      <c r="M28">
        <v>0.9</v>
      </c>
      <c r="N28">
        <v>2.7</v>
      </c>
      <c r="O28">
        <v>-1.8</v>
      </c>
    </row>
    <row r="29" spans="1:15" ht="16.350000000000001" customHeight="1" x14ac:dyDescent="0.25">
      <c r="A29" s="15" t="s">
        <v>64</v>
      </c>
      <c r="B29" s="15" t="s">
        <v>65</v>
      </c>
      <c r="C29" s="3" t="s">
        <v>65</v>
      </c>
      <c r="D29">
        <v>1.6</v>
      </c>
      <c r="E29">
        <v>1.5</v>
      </c>
      <c r="F29">
        <v>1.4</v>
      </c>
      <c r="G29">
        <v>2</v>
      </c>
      <c r="H29">
        <v>1.9</v>
      </c>
      <c r="I29">
        <v>2</v>
      </c>
      <c r="J29">
        <v>2.2000000000000002</v>
      </c>
      <c r="K29">
        <v>2.6</v>
      </c>
      <c r="L29">
        <v>2.7</v>
      </c>
      <c r="M29">
        <v>3.2</v>
      </c>
      <c r="N29">
        <v>3.1</v>
      </c>
      <c r="O29">
        <v>0.4</v>
      </c>
    </row>
    <row r="30" spans="1:15" ht="16.350000000000001" customHeight="1" x14ac:dyDescent="0.25">
      <c r="A30" s="19" t="s">
        <v>66</v>
      </c>
      <c r="B30" s="19" t="s">
        <v>67</v>
      </c>
      <c r="C30" s="3" t="s">
        <v>67</v>
      </c>
      <c r="D30">
        <v>89.6</v>
      </c>
      <c r="E30">
        <v>95.6</v>
      </c>
      <c r="F30">
        <v>101.7</v>
      </c>
      <c r="G30">
        <v>104.9</v>
      </c>
      <c r="H30">
        <v>110.5</v>
      </c>
      <c r="I30">
        <v>118.3</v>
      </c>
      <c r="J30">
        <v>132.69999999999999</v>
      </c>
      <c r="K30">
        <v>138.69999999999999</v>
      </c>
      <c r="L30">
        <v>143.9</v>
      </c>
      <c r="M30">
        <v>149.5</v>
      </c>
      <c r="N30">
        <v>150.5</v>
      </c>
      <c r="O30">
        <v>146.9</v>
      </c>
    </row>
    <row r="31" spans="1:15" ht="16.350000000000001" customHeight="1" x14ac:dyDescent="0.25">
      <c r="A31" s="11" t="s">
        <v>68</v>
      </c>
      <c r="B31" s="11" t="s">
        <v>69</v>
      </c>
      <c r="C31" s="3" t="s">
        <v>69</v>
      </c>
      <c r="D31">
        <v>85.8</v>
      </c>
      <c r="E31">
        <v>91.3</v>
      </c>
      <c r="F31">
        <v>97</v>
      </c>
      <c r="G31">
        <v>99.8</v>
      </c>
      <c r="H31">
        <v>104.2</v>
      </c>
      <c r="I31">
        <v>109.8</v>
      </c>
      <c r="J31">
        <v>118.3</v>
      </c>
      <c r="K31">
        <v>123.1</v>
      </c>
      <c r="L31">
        <v>129.80000000000001</v>
      </c>
      <c r="M31">
        <v>130.6</v>
      </c>
      <c r="N31">
        <v>131.5</v>
      </c>
      <c r="O31">
        <v>132.19999999999999</v>
      </c>
    </row>
    <row r="32" spans="1:15" ht="16.350000000000001" customHeight="1" x14ac:dyDescent="0.25">
      <c r="A32" s="7" t="s">
        <v>70</v>
      </c>
      <c r="B32" s="7" t="s">
        <v>71</v>
      </c>
      <c r="C32" s="3" t="s">
        <v>71</v>
      </c>
      <c r="D32">
        <v>3</v>
      </c>
      <c r="E32">
        <v>3.8</v>
      </c>
      <c r="F32">
        <v>4.2</v>
      </c>
      <c r="G32">
        <v>4.4000000000000004</v>
      </c>
      <c r="H32">
        <v>6</v>
      </c>
      <c r="I32">
        <v>8</v>
      </c>
      <c r="J32">
        <v>14</v>
      </c>
      <c r="K32">
        <v>15.5</v>
      </c>
      <c r="L32">
        <v>13.8</v>
      </c>
      <c r="M32">
        <v>18</v>
      </c>
      <c r="N32">
        <v>17.7</v>
      </c>
      <c r="O32">
        <v>13.1</v>
      </c>
    </row>
    <row r="33" spans="1:15" ht="16.350000000000001" customHeight="1" x14ac:dyDescent="0.25">
      <c r="A33" s="8" t="s">
        <v>72</v>
      </c>
      <c r="B33" s="8" t="s">
        <v>73</v>
      </c>
      <c r="C33" s="3" t="s">
        <v>73</v>
      </c>
      <c r="D33">
        <v>2.9</v>
      </c>
      <c r="E33">
        <v>3.6</v>
      </c>
      <c r="F33">
        <v>4.0999999999999996</v>
      </c>
      <c r="G33">
        <v>4.3</v>
      </c>
      <c r="H33">
        <v>5.9</v>
      </c>
      <c r="I33">
        <v>8</v>
      </c>
      <c r="J33">
        <v>14</v>
      </c>
      <c r="K33">
        <v>15.4</v>
      </c>
      <c r="L33">
        <v>13.7</v>
      </c>
      <c r="M33">
        <v>14.6</v>
      </c>
      <c r="N33">
        <v>14.2</v>
      </c>
      <c r="O33">
        <v>10.6</v>
      </c>
    </row>
    <row r="34" spans="1:15" ht="16.350000000000001" customHeight="1" x14ac:dyDescent="0.25">
      <c r="A34" s="9" t="s">
        <v>74</v>
      </c>
      <c r="B34" s="9" t="s">
        <v>75</v>
      </c>
      <c r="C34" s="3" t="s">
        <v>75</v>
      </c>
      <c r="D34">
        <v>0.7</v>
      </c>
      <c r="E34">
        <v>0.6</v>
      </c>
      <c r="F34">
        <v>0.5</v>
      </c>
      <c r="G34">
        <v>0.7</v>
      </c>
      <c r="H34">
        <v>0.3</v>
      </c>
      <c r="I34">
        <v>0.4</v>
      </c>
      <c r="J34">
        <v>0.3</v>
      </c>
      <c r="K34">
        <v>0.1</v>
      </c>
      <c r="L34">
        <v>0.4</v>
      </c>
      <c r="M34">
        <v>0.9</v>
      </c>
      <c r="N34">
        <v>1.3</v>
      </c>
      <c r="O34">
        <v>1.6</v>
      </c>
    </row>
    <row r="35" spans="1:15" ht="16.350000000000001" customHeight="1" x14ac:dyDescent="0.25">
      <c r="A35" s="10" t="s">
        <v>76</v>
      </c>
      <c r="B35" s="10" t="s">
        <v>77</v>
      </c>
      <c r="C35" s="3" t="s">
        <v>77</v>
      </c>
      <c r="D35">
        <v>428.9</v>
      </c>
      <c r="E35">
        <v>471.1</v>
      </c>
      <c r="F35">
        <v>499.8</v>
      </c>
      <c r="G35">
        <v>534.20000000000005</v>
      </c>
      <c r="H35">
        <v>536.20000000000005</v>
      </c>
      <c r="I35">
        <v>562.9</v>
      </c>
      <c r="J35">
        <v>638.29999999999995</v>
      </c>
      <c r="K35">
        <v>754.9</v>
      </c>
      <c r="L35">
        <v>880.8</v>
      </c>
      <c r="M35">
        <v>891</v>
      </c>
      <c r="N35">
        <v>841.6</v>
      </c>
      <c r="O35">
        <v>852.6</v>
      </c>
    </row>
    <row r="36" spans="1:15" ht="16.350000000000001" customHeight="1" x14ac:dyDescent="0.25">
      <c r="A36" s="11" t="s">
        <v>78</v>
      </c>
      <c r="B36" s="11" t="s">
        <v>79</v>
      </c>
      <c r="C36" s="3" t="s">
        <v>79</v>
      </c>
      <c r="D36">
        <v>84.3</v>
      </c>
      <c r="E36">
        <v>92.2</v>
      </c>
      <c r="F36">
        <v>97.3</v>
      </c>
      <c r="G36">
        <v>107.3</v>
      </c>
      <c r="H36">
        <v>108.7</v>
      </c>
      <c r="I36">
        <v>110.2</v>
      </c>
      <c r="J36">
        <v>150</v>
      </c>
      <c r="K36">
        <v>135.9</v>
      </c>
      <c r="L36">
        <v>161.4</v>
      </c>
      <c r="M36">
        <v>169.3</v>
      </c>
      <c r="N36">
        <v>148.4</v>
      </c>
      <c r="O36">
        <v>156.19999999999999</v>
      </c>
    </row>
    <row r="37" spans="1:15" ht="16.350000000000001" customHeight="1" x14ac:dyDescent="0.25">
      <c r="A37" s="20" t="s">
        <v>80</v>
      </c>
      <c r="B37" s="20" t="s">
        <v>81</v>
      </c>
      <c r="C37" s="3" t="s">
        <v>81</v>
      </c>
      <c r="D37">
        <v>286.39999999999998</v>
      </c>
      <c r="E37">
        <v>316.39999999999998</v>
      </c>
      <c r="F37">
        <v>352.7</v>
      </c>
      <c r="G37">
        <v>387.2</v>
      </c>
      <c r="H37">
        <v>389.6</v>
      </c>
      <c r="I37">
        <v>412.7</v>
      </c>
      <c r="J37">
        <v>438.1</v>
      </c>
      <c r="K37">
        <v>491.5</v>
      </c>
      <c r="L37">
        <v>553.4</v>
      </c>
      <c r="M37">
        <v>595.4</v>
      </c>
      <c r="N37">
        <v>591.5</v>
      </c>
      <c r="O37">
        <v>620</v>
      </c>
    </row>
    <row r="38" spans="1:15" ht="16.350000000000001" customHeight="1" x14ac:dyDescent="0.25">
      <c r="A38" s="8" t="s">
        <v>82</v>
      </c>
      <c r="B38" s="8" t="s">
        <v>83</v>
      </c>
      <c r="C38" s="3" t="s">
        <v>83</v>
      </c>
      <c r="D38">
        <v>56</v>
      </c>
      <c r="E38">
        <v>60.3</v>
      </c>
      <c r="F38">
        <v>47.5</v>
      </c>
      <c r="G38">
        <v>37.299999999999997</v>
      </c>
      <c r="H38">
        <v>36.5</v>
      </c>
      <c r="I38">
        <v>37.299999999999997</v>
      </c>
      <c r="J38">
        <v>47.6</v>
      </c>
      <c r="K38">
        <v>124.3</v>
      </c>
      <c r="L38">
        <v>161.69999999999999</v>
      </c>
      <c r="M38">
        <v>121.9</v>
      </c>
      <c r="N38">
        <v>97.8</v>
      </c>
      <c r="O38">
        <v>73.099999999999994</v>
      </c>
    </row>
    <row r="39" spans="1:15" ht="16.350000000000001" customHeight="1" x14ac:dyDescent="0.25">
      <c r="A39" s="13" t="s">
        <v>84</v>
      </c>
      <c r="B39" s="13" t="s">
        <v>85</v>
      </c>
      <c r="C39" s="3" t="s">
        <v>85</v>
      </c>
      <c r="D39">
        <v>2.2000000000000002</v>
      </c>
      <c r="E39">
        <v>2.2000000000000002</v>
      </c>
      <c r="F39">
        <v>2.2999999999999998</v>
      </c>
      <c r="G39">
        <v>2.5</v>
      </c>
      <c r="H39">
        <v>1.4</v>
      </c>
      <c r="I39">
        <v>2.7</v>
      </c>
      <c r="J39">
        <v>2.7</v>
      </c>
      <c r="K39">
        <v>2.5</v>
      </c>
      <c r="L39">
        <v>3.2</v>
      </c>
      <c r="M39">
        <v>3.3</v>
      </c>
      <c r="N39">
        <v>3</v>
      </c>
      <c r="O39">
        <v>2.9</v>
      </c>
    </row>
    <row r="40" spans="1:15" ht="16.350000000000001" customHeight="1" x14ac:dyDescent="0.25">
      <c r="A40" s="14" t="s">
        <v>86</v>
      </c>
      <c r="B40" s="14" t="s">
        <v>87</v>
      </c>
      <c r="C40" s="3" t="s">
        <v>87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0.7</v>
      </c>
      <c r="L40">
        <v>1.1000000000000001</v>
      </c>
      <c r="M40">
        <v>1.2</v>
      </c>
      <c r="N40">
        <v>1</v>
      </c>
      <c r="O40">
        <v>0.3</v>
      </c>
    </row>
    <row r="41" spans="1:15" ht="16.350000000000001" customHeight="1" x14ac:dyDescent="0.25">
      <c r="A41" s="14" t="s">
        <v>88</v>
      </c>
      <c r="B41" s="14" t="s">
        <v>89</v>
      </c>
      <c r="C41" s="3" t="s">
        <v>89</v>
      </c>
      <c r="D41">
        <v>49.8</v>
      </c>
      <c r="E41">
        <v>48.4</v>
      </c>
      <c r="F41">
        <v>46.3</v>
      </c>
      <c r="G41">
        <v>55.8</v>
      </c>
      <c r="H41">
        <v>49</v>
      </c>
      <c r="I41">
        <v>61</v>
      </c>
      <c r="J41">
        <v>89.8</v>
      </c>
      <c r="K41">
        <v>92.4</v>
      </c>
      <c r="L41">
        <v>58.5</v>
      </c>
      <c r="M41">
        <v>70.900000000000006</v>
      </c>
      <c r="N41">
        <v>63.6</v>
      </c>
      <c r="O41">
        <v>54.1</v>
      </c>
    </row>
    <row r="42" spans="1:15" ht="16.350000000000001" customHeight="1" x14ac:dyDescent="0.25">
      <c r="A42" s="15">
        <v>1.4</v>
      </c>
      <c r="B42" s="15" t="s">
        <v>90</v>
      </c>
      <c r="C42" s="3" t="s">
        <v>90</v>
      </c>
      <c r="D42">
        <v>1656.9</v>
      </c>
      <c r="E42">
        <v>1723.6</v>
      </c>
      <c r="F42">
        <v>1822.9</v>
      </c>
      <c r="G42">
        <v>1944.2</v>
      </c>
      <c r="H42">
        <v>2110.3000000000002</v>
      </c>
      <c r="I42">
        <v>2216.4</v>
      </c>
      <c r="J42">
        <v>2362</v>
      </c>
      <c r="K42">
        <v>2549.6999999999998</v>
      </c>
      <c r="L42">
        <v>2574</v>
      </c>
      <c r="M42">
        <v>2638.1</v>
      </c>
      <c r="N42">
        <v>2672.1</v>
      </c>
      <c r="O42">
        <v>2679</v>
      </c>
    </row>
    <row r="43" spans="1:15" ht="16.350000000000001" customHeight="1" x14ac:dyDescent="0.25">
      <c r="A43" s="21" t="s">
        <v>91</v>
      </c>
      <c r="B43" s="21" t="s">
        <v>92</v>
      </c>
      <c r="C43" s="3" t="s">
        <v>92</v>
      </c>
      <c r="D43">
        <v>539.4</v>
      </c>
      <c r="E43">
        <v>562.70000000000005</v>
      </c>
      <c r="F43">
        <v>595</v>
      </c>
      <c r="G43">
        <v>628</v>
      </c>
      <c r="H43">
        <v>680.2</v>
      </c>
      <c r="I43">
        <v>696.1</v>
      </c>
      <c r="J43">
        <v>738.7</v>
      </c>
      <c r="K43">
        <v>724.9</v>
      </c>
      <c r="L43">
        <v>740.8</v>
      </c>
      <c r="M43">
        <v>711.4</v>
      </c>
      <c r="N43">
        <v>747.7</v>
      </c>
      <c r="O43">
        <v>739.8</v>
      </c>
    </row>
    <row r="44" spans="1:15" ht="16.350000000000001" customHeight="1" x14ac:dyDescent="0.25">
      <c r="A44" s="21" t="s">
        <v>93</v>
      </c>
      <c r="B44" s="21" t="s">
        <v>94</v>
      </c>
      <c r="C44" s="3" t="s">
        <v>94</v>
      </c>
      <c r="D44">
        <v>528.9</v>
      </c>
      <c r="E44">
        <v>552.9</v>
      </c>
      <c r="F44">
        <v>583.5</v>
      </c>
      <c r="G44">
        <v>615.9</v>
      </c>
      <c r="H44">
        <v>669.1</v>
      </c>
      <c r="I44">
        <v>682.9</v>
      </c>
      <c r="J44">
        <v>724.7</v>
      </c>
      <c r="K44">
        <v>711.1</v>
      </c>
      <c r="L44">
        <v>727</v>
      </c>
      <c r="M44">
        <v>697.8</v>
      </c>
      <c r="N44">
        <v>733.3</v>
      </c>
      <c r="O44">
        <v>725.8</v>
      </c>
    </row>
    <row r="45" spans="1:15" ht="16.350000000000001" customHeight="1" x14ac:dyDescent="0.25">
      <c r="A45" s="7" t="s">
        <v>95</v>
      </c>
      <c r="B45" s="7" t="s">
        <v>96</v>
      </c>
      <c r="C45" s="3" t="s">
        <v>96</v>
      </c>
      <c r="D45">
        <v>99.8</v>
      </c>
      <c r="E45">
        <v>105.6</v>
      </c>
      <c r="F45">
        <v>111.9</v>
      </c>
      <c r="G45">
        <v>121.3</v>
      </c>
      <c r="H45">
        <v>144.9</v>
      </c>
      <c r="I45">
        <v>126.8</v>
      </c>
      <c r="J45">
        <v>136</v>
      </c>
      <c r="K45">
        <v>108.3</v>
      </c>
      <c r="L45">
        <v>124.5</v>
      </c>
      <c r="M45">
        <v>102</v>
      </c>
      <c r="N45">
        <v>137.30000000000001</v>
      </c>
      <c r="O45">
        <v>124</v>
      </c>
    </row>
    <row r="46" spans="1:15" ht="16.350000000000001" customHeight="1" x14ac:dyDescent="0.25">
      <c r="A46" s="8" t="s">
        <v>97</v>
      </c>
      <c r="B46" s="8" t="s">
        <v>98</v>
      </c>
      <c r="C46" s="3" t="s">
        <v>98</v>
      </c>
      <c r="D46">
        <v>416.1</v>
      </c>
      <c r="E46">
        <v>433.1</v>
      </c>
      <c r="F46">
        <v>457.1</v>
      </c>
      <c r="G46">
        <v>479.9</v>
      </c>
      <c r="H46">
        <v>508.5</v>
      </c>
      <c r="I46">
        <v>540.9</v>
      </c>
      <c r="J46">
        <v>572.6</v>
      </c>
      <c r="K46">
        <v>586.4</v>
      </c>
      <c r="L46">
        <v>584.4</v>
      </c>
      <c r="M46">
        <v>578.1</v>
      </c>
      <c r="N46">
        <v>579</v>
      </c>
      <c r="O46">
        <v>584.6</v>
      </c>
    </row>
    <row r="47" spans="1:15" ht="16.350000000000001" customHeight="1" x14ac:dyDescent="0.25">
      <c r="A47" s="9" t="s">
        <v>99</v>
      </c>
      <c r="B47" s="9" t="s">
        <v>100</v>
      </c>
      <c r="C47" s="3" t="s">
        <v>100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16.350000000000001" customHeight="1" x14ac:dyDescent="0.25">
      <c r="A48" s="10" t="s">
        <v>101</v>
      </c>
      <c r="B48" s="10" t="s">
        <v>102</v>
      </c>
      <c r="C48" s="3" t="s">
        <v>102</v>
      </c>
      <c r="D48">
        <v>13</v>
      </c>
      <c r="E48">
        <v>14.2</v>
      </c>
      <c r="F48">
        <v>14.4</v>
      </c>
      <c r="G48">
        <v>14.7</v>
      </c>
      <c r="H48">
        <v>15.7</v>
      </c>
      <c r="I48">
        <v>15.3</v>
      </c>
      <c r="J48">
        <v>16.2</v>
      </c>
      <c r="K48">
        <v>16.399999999999999</v>
      </c>
      <c r="L48">
        <v>18</v>
      </c>
      <c r="M48">
        <v>17.7</v>
      </c>
      <c r="N48">
        <v>17</v>
      </c>
      <c r="O48">
        <v>17.2</v>
      </c>
    </row>
    <row r="49" spans="1:15" ht="16.350000000000001" customHeight="1" x14ac:dyDescent="0.25">
      <c r="A49" s="11" t="s">
        <v>103</v>
      </c>
      <c r="B49" s="11" t="s">
        <v>104</v>
      </c>
      <c r="C49" s="3" t="s">
        <v>104</v>
      </c>
      <c r="D49">
        <v>10.5</v>
      </c>
      <c r="E49">
        <v>9.6999999999999993</v>
      </c>
      <c r="F49">
        <v>11.6</v>
      </c>
      <c r="G49">
        <v>12.1</v>
      </c>
      <c r="H49">
        <v>11.1</v>
      </c>
      <c r="I49">
        <v>13.1</v>
      </c>
      <c r="J49">
        <v>13.9</v>
      </c>
      <c r="K49">
        <v>13.8</v>
      </c>
      <c r="L49">
        <v>13.8</v>
      </c>
      <c r="M49">
        <v>13.6</v>
      </c>
      <c r="N49">
        <v>14.3</v>
      </c>
      <c r="O49">
        <v>14</v>
      </c>
    </row>
    <row r="50" spans="1:15" ht="16.350000000000001" customHeight="1" x14ac:dyDescent="0.25">
      <c r="A50" s="22" t="s">
        <v>105</v>
      </c>
      <c r="B50" s="22" t="s">
        <v>106</v>
      </c>
      <c r="C50" s="3" t="s">
        <v>106</v>
      </c>
      <c r="D50">
        <v>100.6</v>
      </c>
      <c r="E50">
        <v>99.6</v>
      </c>
      <c r="F50">
        <v>99</v>
      </c>
      <c r="G50">
        <v>107.2</v>
      </c>
      <c r="H50">
        <v>116</v>
      </c>
      <c r="I50">
        <v>117.3</v>
      </c>
      <c r="J50">
        <v>124.3</v>
      </c>
      <c r="K50">
        <v>142</v>
      </c>
      <c r="L50">
        <v>141.1</v>
      </c>
      <c r="M50">
        <v>135.5</v>
      </c>
      <c r="N50">
        <v>124.7</v>
      </c>
      <c r="O50">
        <v>127.4</v>
      </c>
    </row>
    <row r="51" spans="1:15" ht="16.350000000000001" customHeight="1" x14ac:dyDescent="0.25">
      <c r="A51" s="8" t="s">
        <v>107</v>
      </c>
      <c r="B51" s="8" t="s">
        <v>108</v>
      </c>
      <c r="C51" s="3" t="s">
        <v>108</v>
      </c>
      <c r="D51">
        <v>-3.6</v>
      </c>
      <c r="E51">
        <v>-5.9</v>
      </c>
      <c r="F51">
        <v>-2.1</v>
      </c>
      <c r="G51">
        <v>-5.0999999999999996</v>
      </c>
      <c r="H51">
        <v>-3.6</v>
      </c>
      <c r="I51">
        <v>-3.8</v>
      </c>
      <c r="J51">
        <v>-1.2</v>
      </c>
      <c r="K51">
        <v>1.5</v>
      </c>
      <c r="L51">
        <v>5.5</v>
      </c>
      <c r="M51">
        <v>3.3</v>
      </c>
      <c r="N51">
        <v>5.5</v>
      </c>
      <c r="O51">
        <v>4.9000000000000004</v>
      </c>
    </row>
    <row r="52" spans="1:15" ht="16.350000000000001" customHeight="1" x14ac:dyDescent="0.25">
      <c r="A52" s="13" t="s">
        <v>109</v>
      </c>
      <c r="B52" s="13" t="s">
        <v>110</v>
      </c>
      <c r="C52" s="3" t="s">
        <v>110</v>
      </c>
      <c r="D52">
        <v>75.400000000000006</v>
      </c>
      <c r="E52">
        <v>76.2</v>
      </c>
      <c r="F52">
        <v>79.2</v>
      </c>
      <c r="G52">
        <v>84.8</v>
      </c>
      <c r="H52">
        <v>92.5</v>
      </c>
      <c r="I52">
        <v>102.3</v>
      </c>
      <c r="J52">
        <v>105.9</v>
      </c>
      <c r="K52">
        <v>117.2</v>
      </c>
      <c r="L52">
        <v>113.2</v>
      </c>
      <c r="M52">
        <v>110.5</v>
      </c>
      <c r="N52">
        <v>100.1</v>
      </c>
      <c r="O52">
        <v>91.5</v>
      </c>
    </row>
    <row r="53" spans="1:15" ht="16.350000000000001" customHeight="1" x14ac:dyDescent="0.25">
      <c r="A53" s="14" t="s">
        <v>111</v>
      </c>
      <c r="B53" s="14" t="s">
        <v>112</v>
      </c>
      <c r="C53" s="3" t="s">
        <v>112</v>
      </c>
      <c r="D53">
        <v>28.8</v>
      </c>
      <c r="E53">
        <v>29.3</v>
      </c>
      <c r="F53">
        <v>21.9</v>
      </c>
      <c r="G53">
        <v>33.1</v>
      </c>
      <c r="H53">
        <v>32.799999999999997</v>
      </c>
      <c r="I53">
        <v>24.5</v>
      </c>
      <c r="J53">
        <v>25.2</v>
      </c>
      <c r="K53">
        <v>28.9</v>
      </c>
      <c r="L53">
        <v>28.1</v>
      </c>
      <c r="M53">
        <v>27.4</v>
      </c>
      <c r="N53">
        <v>24.9</v>
      </c>
      <c r="O53">
        <v>36.799999999999997</v>
      </c>
    </row>
    <row r="54" spans="1:15" ht="16.350000000000001" customHeight="1" x14ac:dyDescent="0.25">
      <c r="A54" s="14" t="s">
        <v>113</v>
      </c>
      <c r="B54" s="14" t="s">
        <v>114</v>
      </c>
      <c r="C54" s="3" t="s">
        <v>114</v>
      </c>
      <c r="D54">
        <v>1016.9</v>
      </c>
      <c r="E54">
        <v>1061.4000000000001</v>
      </c>
      <c r="F54">
        <v>1128.9000000000001</v>
      </c>
      <c r="G54">
        <v>1209</v>
      </c>
      <c r="H54">
        <v>1314.1</v>
      </c>
      <c r="I54">
        <v>1402.9</v>
      </c>
      <c r="J54">
        <v>1499</v>
      </c>
      <c r="K54">
        <v>1682.7</v>
      </c>
      <c r="L54">
        <v>1692.1</v>
      </c>
      <c r="M54">
        <v>1791.3</v>
      </c>
      <c r="N54">
        <v>1799.8</v>
      </c>
      <c r="O54">
        <v>1811.8</v>
      </c>
    </row>
    <row r="55" spans="1:15" ht="16.350000000000001" customHeight="1" x14ac:dyDescent="0.25">
      <c r="A55" s="15" t="s">
        <v>115</v>
      </c>
      <c r="B55" s="15" t="s">
        <v>116</v>
      </c>
      <c r="C55" s="3" t="s">
        <v>116</v>
      </c>
      <c r="D55">
        <v>456</v>
      </c>
      <c r="E55">
        <v>474.7</v>
      </c>
      <c r="F55">
        <v>495.5</v>
      </c>
      <c r="G55">
        <v>523.29999999999995</v>
      </c>
      <c r="H55">
        <v>548.5</v>
      </c>
      <c r="I55">
        <v>586.1</v>
      </c>
      <c r="J55">
        <v>617</v>
      </c>
      <c r="K55">
        <v>682.9</v>
      </c>
      <c r="L55">
        <v>706.7</v>
      </c>
      <c r="M55">
        <v>730.8</v>
      </c>
      <c r="N55">
        <v>773.3</v>
      </c>
      <c r="O55">
        <v>813.5</v>
      </c>
    </row>
    <row r="56" spans="1:15" ht="16.350000000000001" customHeight="1" x14ac:dyDescent="0.25">
      <c r="A56" s="23" t="s">
        <v>117</v>
      </c>
      <c r="B56" s="23" t="s">
        <v>118</v>
      </c>
      <c r="C56" s="3" t="s">
        <v>118</v>
      </c>
      <c r="D56">
        <v>376.5</v>
      </c>
      <c r="E56">
        <v>390.3</v>
      </c>
      <c r="F56">
        <v>404</v>
      </c>
      <c r="G56">
        <v>421.5</v>
      </c>
      <c r="H56">
        <v>440.4</v>
      </c>
      <c r="I56">
        <v>468.5</v>
      </c>
      <c r="J56">
        <v>493.5</v>
      </c>
      <c r="K56">
        <v>532.70000000000005</v>
      </c>
      <c r="L56">
        <v>558.79999999999995</v>
      </c>
      <c r="M56">
        <v>510.6</v>
      </c>
      <c r="N56">
        <v>511.1</v>
      </c>
      <c r="O56">
        <v>620.4</v>
      </c>
    </row>
    <row r="57" spans="1:15" ht="16.350000000000001" customHeight="1" x14ac:dyDescent="0.25">
      <c r="A57" s="24" t="s">
        <v>119</v>
      </c>
      <c r="B57" s="24" t="s">
        <v>120</v>
      </c>
      <c r="C57" s="3" t="s">
        <v>120</v>
      </c>
      <c r="D57">
        <v>65.400000000000006</v>
      </c>
      <c r="E57">
        <v>71</v>
      </c>
      <c r="F57">
        <v>77.400000000000006</v>
      </c>
      <c r="G57">
        <v>85.2</v>
      </c>
      <c r="H57">
        <v>91.8</v>
      </c>
      <c r="I57">
        <v>98.3</v>
      </c>
      <c r="J57">
        <v>105.8</v>
      </c>
      <c r="K57">
        <v>116.2</v>
      </c>
      <c r="L57">
        <v>124.6</v>
      </c>
      <c r="M57">
        <v>118.1</v>
      </c>
      <c r="N57">
        <v>121.8</v>
      </c>
      <c r="O57">
        <v>137.1</v>
      </c>
    </row>
    <row r="58" spans="1:15" ht="16.350000000000001" customHeight="1" x14ac:dyDescent="0.25">
      <c r="A58" s="7" t="s">
        <v>121</v>
      </c>
      <c r="B58" s="7" t="s">
        <v>122</v>
      </c>
      <c r="C58" s="3" t="s">
        <v>122</v>
      </c>
      <c r="D58">
        <v>14</v>
      </c>
      <c r="E58">
        <v>13.4</v>
      </c>
      <c r="F58">
        <v>14.1</v>
      </c>
      <c r="G58">
        <v>16.600000000000001</v>
      </c>
      <c r="H58">
        <v>16.399999999999999</v>
      </c>
      <c r="I58">
        <v>19.399999999999999</v>
      </c>
      <c r="J58">
        <v>17.8</v>
      </c>
      <c r="K58">
        <v>34.1</v>
      </c>
      <c r="L58">
        <v>23.3</v>
      </c>
      <c r="M58">
        <v>102.1</v>
      </c>
      <c r="N58">
        <v>140.4</v>
      </c>
      <c r="O58">
        <v>56.1</v>
      </c>
    </row>
    <row r="59" spans="1:15" ht="16.350000000000001" customHeight="1" x14ac:dyDescent="0.25">
      <c r="A59" s="8" t="s">
        <v>123</v>
      </c>
      <c r="B59" s="8" t="s">
        <v>124</v>
      </c>
      <c r="C59" s="3" t="s">
        <v>124</v>
      </c>
      <c r="D59">
        <v>230.9</v>
      </c>
      <c r="E59">
        <v>249.4</v>
      </c>
      <c r="F59">
        <v>269.39999999999998</v>
      </c>
      <c r="G59">
        <v>298.60000000000002</v>
      </c>
      <c r="H59">
        <v>329.8</v>
      </c>
      <c r="I59">
        <v>375.4</v>
      </c>
      <c r="J59">
        <v>390.8</v>
      </c>
      <c r="K59">
        <v>430.1</v>
      </c>
      <c r="L59">
        <v>451.6</v>
      </c>
      <c r="M59">
        <v>485.7</v>
      </c>
      <c r="N59">
        <v>472.1</v>
      </c>
      <c r="O59">
        <v>497.7</v>
      </c>
    </row>
    <row r="60" spans="1:15" ht="16.350000000000001" customHeight="1" x14ac:dyDescent="0.25">
      <c r="A60" s="9" t="s">
        <v>125</v>
      </c>
      <c r="B60" s="9" t="s">
        <v>126</v>
      </c>
      <c r="C60" s="3" t="s">
        <v>126</v>
      </c>
      <c r="D60">
        <v>5.9</v>
      </c>
      <c r="E60">
        <v>7.1</v>
      </c>
      <c r="F60">
        <v>6.6</v>
      </c>
      <c r="G60">
        <v>7</v>
      </c>
      <c r="H60">
        <v>4.7</v>
      </c>
      <c r="I60">
        <v>7.9</v>
      </c>
      <c r="J60">
        <v>9.1</v>
      </c>
      <c r="K60">
        <v>8.3000000000000007</v>
      </c>
      <c r="L60">
        <v>6.7</v>
      </c>
      <c r="M60">
        <v>6.9</v>
      </c>
      <c r="N60">
        <v>8</v>
      </c>
      <c r="O60">
        <v>7.2</v>
      </c>
    </row>
    <row r="61" spans="1:15" ht="16.350000000000001" customHeight="1" x14ac:dyDescent="0.25">
      <c r="A61" s="10" t="s">
        <v>127</v>
      </c>
      <c r="B61" s="10" t="s">
        <v>128</v>
      </c>
      <c r="C61" s="3" t="s">
        <v>128</v>
      </c>
      <c r="D61">
        <v>-7</v>
      </c>
      <c r="E61">
        <v>-3.3</v>
      </c>
      <c r="F61">
        <v>1.6</v>
      </c>
      <c r="G61">
        <v>-1.7</v>
      </c>
      <c r="H61">
        <v>-1</v>
      </c>
      <c r="I61">
        <v>-5.5</v>
      </c>
      <c r="J61">
        <v>-0.7</v>
      </c>
      <c r="K61">
        <v>99.2</v>
      </c>
      <c r="L61">
        <v>35.200000000000003</v>
      </c>
      <c r="M61">
        <v>13.9</v>
      </c>
      <c r="N61">
        <v>-8.1999999999999993</v>
      </c>
      <c r="O61">
        <v>-88.2</v>
      </c>
    </row>
    <row r="62" spans="1:15" ht="16.350000000000001" customHeight="1" x14ac:dyDescent="0.25">
      <c r="A62" s="11" t="s">
        <v>129</v>
      </c>
      <c r="B62" s="11" t="s">
        <v>130</v>
      </c>
      <c r="C62" s="3" t="s">
        <v>130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-0.1</v>
      </c>
      <c r="K62">
        <v>86.8</v>
      </c>
      <c r="L62">
        <v>30.9</v>
      </c>
      <c r="M62">
        <v>12.6</v>
      </c>
      <c r="N62">
        <v>-7.5</v>
      </c>
      <c r="O62">
        <v>-96.9</v>
      </c>
    </row>
    <row r="63" spans="1:15" ht="16.350000000000001" customHeight="1" x14ac:dyDescent="0.25">
      <c r="A63" s="25" t="s">
        <v>131</v>
      </c>
      <c r="B63" s="25" t="s">
        <v>132</v>
      </c>
      <c r="C63" s="3" t="s">
        <v>132</v>
      </c>
      <c r="D63">
        <v>331.1</v>
      </c>
      <c r="E63">
        <v>333.4</v>
      </c>
      <c r="F63">
        <v>355.8</v>
      </c>
      <c r="G63">
        <v>381.7</v>
      </c>
      <c r="H63">
        <v>432.1</v>
      </c>
      <c r="I63">
        <v>439</v>
      </c>
      <c r="J63">
        <v>482.9</v>
      </c>
      <c r="K63">
        <v>462.2</v>
      </c>
      <c r="L63">
        <v>491.8</v>
      </c>
      <c r="M63">
        <v>554</v>
      </c>
      <c r="N63">
        <v>554.6</v>
      </c>
      <c r="O63">
        <v>581.6</v>
      </c>
    </row>
    <row r="64" spans="1:15" ht="16.350000000000001" customHeight="1" x14ac:dyDescent="0.25">
      <c r="A64" s="8" t="s">
        <v>133</v>
      </c>
      <c r="B64" s="8" t="s">
        <v>134</v>
      </c>
      <c r="C64" s="3" t="s">
        <v>134</v>
      </c>
      <c r="D64">
        <v>217.3</v>
      </c>
      <c r="E64">
        <v>236.6</v>
      </c>
      <c r="F64">
        <v>254.3</v>
      </c>
      <c r="G64">
        <v>271.89999999999998</v>
      </c>
      <c r="H64">
        <v>287.8</v>
      </c>
      <c r="I64">
        <v>304.3</v>
      </c>
      <c r="J64">
        <v>326</v>
      </c>
      <c r="K64">
        <v>347.1</v>
      </c>
      <c r="L64">
        <v>361</v>
      </c>
      <c r="M64">
        <v>379.8</v>
      </c>
      <c r="N64">
        <v>389.7</v>
      </c>
      <c r="O64">
        <v>412.9</v>
      </c>
    </row>
    <row r="65" spans="1:15" ht="16.350000000000001" customHeight="1" x14ac:dyDescent="0.25">
      <c r="A65" s="13" t="s">
        <v>135</v>
      </c>
      <c r="B65" s="13" t="s">
        <v>136</v>
      </c>
      <c r="C65" s="3" t="s">
        <v>136</v>
      </c>
      <c r="D65">
        <v>-46.3</v>
      </c>
      <c r="E65">
        <v>-50.2</v>
      </c>
      <c r="F65">
        <v>-59.3</v>
      </c>
      <c r="G65">
        <v>-61.9</v>
      </c>
      <c r="H65">
        <v>-62</v>
      </c>
      <c r="I65">
        <v>-62.4</v>
      </c>
      <c r="J65">
        <v>-60.5</v>
      </c>
      <c r="K65">
        <v>-63.5</v>
      </c>
      <c r="L65">
        <v>-61.9</v>
      </c>
      <c r="M65">
        <v>-62.4</v>
      </c>
      <c r="N65">
        <v>-65.400000000000006</v>
      </c>
      <c r="O65">
        <v>-65.8</v>
      </c>
    </row>
    <row r="66" spans="1:15" ht="16.350000000000001" customHeight="1" x14ac:dyDescent="0.25">
      <c r="A66" s="14" t="s">
        <v>137</v>
      </c>
      <c r="B66" s="14" t="s">
        <v>138</v>
      </c>
      <c r="C66" s="3" t="s">
        <v>138</v>
      </c>
      <c r="D66">
        <v>-30.6</v>
      </c>
      <c r="E66">
        <v>-36.700000000000003</v>
      </c>
      <c r="F66">
        <v>-39.6</v>
      </c>
      <c r="G66">
        <v>-44.7</v>
      </c>
      <c r="H66">
        <v>-45.8</v>
      </c>
      <c r="I66">
        <v>-54.3</v>
      </c>
      <c r="J66">
        <v>-54.9</v>
      </c>
      <c r="K66">
        <v>-53.9</v>
      </c>
      <c r="L66">
        <v>-63.6</v>
      </c>
      <c r="M66">
        <v>-60.6</v>
      </c>
      <c r="N66">
        <v>-64.3</v>
      </c>
      <c r="O66">
        <v>-61</v>
      </c>
    </row>
    <row r="67" spans="1:15" ht="16.350000000000001" customHeight="1" x14ac:dyDescent="0.25">
      <c r="A67" s="14" t="s">
        <v>139</v>
      </c>
      <c r="B67" s="14" t="s">
        <v>140</v>
      </c>
      <c r="C67" s="3" t="s">
        <v>140</v>
      </c>
      <c r="D67">
        <v>190.7</v>
      </c>
      <c r="E67">
        <v>183.7</v>
      </c>
      <c r="F67">
        <v>200.3</v>
      </c>
      <c r="G67">
        <v>216.4</v>
      </c>
      <c r="H67">
        <v>252.2</v>
      </c>
      <c r="I67">
        <v>251.3</v>
      </c>
      <c r="J67">
        <v>272.3</v>
      </c>
      <c r="K67">
        <v>232.5</v>
      </c>
      <c r="L67">
        <v>256.3</v>
      </c>
      <c r="M67">
        <v>297.2</v>
      </c>
      <c r="N67">
        <v>294.60000000000002</v>
      </c>
      <c r="O67">
        <v>295.5</v>
      </c>
    </row>
    <row r="68" spans="1:15" ht="16.350000000000001" customHeight="1" x14ac:dyDescent="0.25">
      <c r="A68" s="15">
        <v>1.5</v>
      </c>
      <c r="B68" s="15" t="s">
        <v>141</v>
      </c>
      <c r="C68" s="3" t="s">
        <v>141</v>
      </c>
      <c r="D68">
        <v>135.1</v>
      </c>
      <c r="E68">
        <v>132.4</v>
      </c>
      <c r="F68">
        <v>133.30000000000001</v>
      </c>
      <c r="G68">
        <v>135.80000000000001</v>
      </c>
      <c r="H68">
        <v>146.30000000000001</v>
      </c>
      <c r="I68">
        <v>162.69999999999999</v>
      </c>
      <c r="J68">
        <v>168.6</v>
      </c>
      <c r="K68">
        <v>174.8</v>
      </c>
      <c r="L68">
        <v>176.2</v>
      </c>
      <c r="M68">
        <v>174.7</v>
      </c>
      <c r="N68">
        <v>168.7</v>
      </c>
      <c r="O68">
        <v>165.2</v>
      </c>
    </row>
    <row r="69" spans="1:15" ht="16.350000000000001" customHeight="1" x14ac:dyDescent="0.25">
      <c r="A69" s="26">
        <v>1.6</v>
      </c>
      <c r="B69" s="26" t="s">
        <v>142</v>
      </c>
      <c r="C69" s="3" t="s">
        <v>142</v>
      </c>
      <c r="D69">
        <v>0.2</v>
      </c>
      <c r="E69">
        <v>0.2</v>
      </c>
      <c r="F69">
        <v>0.2</v>
      </c>
      <c r="G69">
        <v>0.2</v>
      </c>
      <c r="H69">
        <v>0.2</v>
      </c>
      <c r="I69">
        <v>0.2</v>
      </c>
      <c r="J69">
        <v>0.2</v>
      </c>
      <c r="K69">
        <v>0.3</v>
      </c>
      <c r="L69">
        <v>0.2</v>
      </c>
      <c r="M69">
        <v>0.2</v>
      </c>
      <c r="N69">
        <v>4</v>
      </c>
      <c r="O69">
        <v>4.0999999999999996</v>
      </c>
    </row>
    <row r="70" spans="1:15" ht="16.350000000000001" customHeight="1" x14ac:dyDescent="0.25">
      <c r="A70" s="7">
        <v>1.7</v>
      </c>
      <c r="B70" s="7" t="s">
        <v>143</v>
      </c>
      <c r="C70" s="3" t="s">
        <v>143</v>
      </c>
      <c r="D70">
        <v>-3.3</v>
      </c>
      <c r="E70">
        <v>4.5999999999999996</v>
      </c>
      <c r="F70">
        <v>-11</v>
      </c>
      <c r="G70">
        <v>-5.9</v>
      </c>
      <c r="H70">
        <v>-12</v>
      </c>
      <c r="I70">
        <v>-9.4</v>
      </c>
      <c r="J70">
        <v>-4.4000000000000004</v>
      </c>
      <c r="K70">
        <v>12.3</v>
      </c>
      <c r="L70">
        <v>-6</v>
      </c>
      <c r="M70">
        <v>-30.6</v>
      </c>
      <c r="N70">
        <v>-36.4</v>
      </c>
      <c r="O70">
        <v>-33.4</v>
      </c>
    </row>
    <row r="71" spans="1:15" ht="16.350000000000001" customHeight="1" x14ac:dyDescent="0.25">
      <c r="A71" s="6">
        <v>2</v>
      </c>
      <c r="B71" s="6" t="s">
        <v>144</v>
      </c>
      <c r="C71" s="3" t="s">
        <v>144</v>
      </c>
      <c r="D71">
        <v>2742.28</v>
      </c>
      <c r="E71">
        <v>2707.02</v>
      </c>
      <c r="F71">
        <v>2881</v>
      </c>
      <c r="G71">
        <v>3243.61</v>
      </c>
      <c r="H71">
        <v>3594.02</v>
      </c>
      <c r="I71">
        <v>3831.16</v>
      </c>
      <c r="J71">
        <v>3832.96</v>
      </c>
      <c r="K71">
        <v>3365.36</v>
      </c>
      <c r="L71">
        <v>3376.9</v>
      </c>
      <c r="M71">
        <v>3576.99</v>
      </c>
      <c r="N71">
        <v>3765.9</v>
      </c>
      <c r="O71">
        <v>4159.2299999999996</v>
      </c>
    </row>
    <row r="72" spans="1:15" ht="16.350000000000001" customHeight="1" x14ac:dyDescent="0.25">
      <c r="A72" s="7">
        <v>2.1</v>
      </c>
      <c r="B72" s="7" t="s">
        <v>145</v>
      </c>
      <c r="C72" s="3" t="s">
        <v>145</v>
      </c>
      <c r="D72">
        <v>32.630000000000003</v>
      </c>
      <c r="E72">
        <v>36.03</v>
      </c>
      <c r="F72">
        <v>42.22</v>
      </c>
      <c r="G72">
        <v>36.21</v>
      </c>
      <c r="H72">
        <v>39.26</v>
      </c>
      <c r="I72">
        <v>37.76</v>
      </c>
      <c r="J72">
        <v>34.729999999999997</v>
      </c>
      <c r="K72">
        <v>28.46</v>
      </c>
      <c r="L72">
        <v>29.51</v>
      </c>
      <c r="M72">
        <v>30.53</v>
      </c>
      <c r="N72">
        <v>33.619999999999997</v>
      </c>
      <c r="O72">
        <v>35.799999999999997</v>
      </c>
    </row>
    <row r="73" spans="1:15" ht="16.350000000000001" customHeight="1" x14ac:dyDescent="0.25">
      <c r="A73" s="9">
        <v>2.2000000000000002</v>
      </c>
      <c r="B73" s="9" t="s">
        <v>146</v>
      </c>
      <c r="C73" s="3" t="s">
        <v>146</v>
      </c>
      <c r="D73">
        <v>708.41</v>
      </c>
      <c r="E73">
        <v>721.62</v>
      </c>
      <c r="F73">
        <v>743.41</v>
      </c>
      <c r="G73">
        <v>804.68</v>
      </c>
      <c r="H73">
        <v>849.32</v>
      </c>
      <c r="I73">
        <v>881.94</v>
      </c>
      <c r="J73">
        <v>913.56</v>
      </c>
      <c r="K73">
        <v>906.01</v>
      </c>
      <c r="L73">
        <v>880.92</v>
      </c>
      <c r="M73">
        <v>835.29</v>
      </c>
      <c r="N73">
        <v>862.65</v>
      </c>
      <c r="O73">
        <v>965.76</v>
      </c>
    </row>
    <row r="74" spans="1:15" ht="16.350000000000001" customHeight="1" x14ac:dyDescent="0.25">
      <c r="A74" s="10" t="s">
        <v>8</v>
      </c>
      <c r="B74" s="10" t="s">
        <v>116</v>
      </c>
      <c r="C74" s="3" t="s">
        <v>116</v>
      </c>
      <c r="D74">
        <v>524.20000000000005</v>
      </c>
      <c r="E74">
        <v>533.44000000000005</v>
      </c>
      <c r="F74">
        <v>545.35</v>
      </c>
      <c r="G74">
        <v>588.41999999999996</v>
      </c>
      <c r="H74">
        <v>620.01</v>
      </c>
      <c r="I74">
        <v>647.39</v>
      </c>
      <c r="J74">
        <v>671.18</v>
      </c>
      <c r="K74">
        <v>668.24</v>
      </c>
      <c r="L74">
        <v>646.62</v>
      </c>
      <c r="M74">
        <v>580.89</v>
      </c>
      <c r="N74">
        <v>585.09</v>
      </c>
      <c r="O74">
        <v>689.44</v>
      </c>
    </row>
    <row r="75" spans="1:15" ht="16.350000000000001" customHeight="1" x14ac:dyDescent="0.25">
      <c r="A75" s="11" t="s">
        <v>9</v>
      </c>
      <c r="B75" s="11" t="s">
        <v>118</v>
      </c>
      <c r="C75" s="3" t="s">
        <v>118</v>
      </c>
      <c r="D75">
        <v>448.13</v>
      </c>
      <c r="E75">
        <v>456.01</v>
      </c>
      <c r="F75">
        <v>466.18</v>
      </c>
      <c r="G75">
        <v>503</v>
      </c>
      <c r="H75">
        <v>530.01</v>
      </c>
      <c r="I75">
        <v>553.41</v>
      </c>
      <c r="J75">
        <v>573.75</v>
      </c>
      <c r="K75">
        <v>571.23</v>
      </c>
      <c r="L75">
        <v>552.76</v>
      </c>
      <c r="M75">
        <v>496.59</v>
      </c>
      <c r="N75">
        <v>500.11</v>
      </c>
      <c r="O75">
        <v>589.38</v>
      </c>
    </row>
    <row r="76" spans="1:15" ht="16.350000000000001" customHeight="1" x14ac:dyDescent="0.25">
      <c r="A76" s="8" t="s">
        <v>10</v>
      </c>
      <c r="B76" s="8" t="s">
        <v>147</v>
      </c>
      <c r="C76" s="3" t="s">
        <v>147</v>
      </c>
      <c r="D76">
        <v>76.069999999999993</v>
      </c>
      <c r="E76">
        <v>77.430000000000007</v>
      </c>
      <c r="F76">
        <v>79.17</v>
      </c>
      <c r="G76">
        <v>85.42</v>
      </c>
      <c r="H76">
        <v>90</v>
      </c>
      <c r="I76">
        <v>93.97</v>
      </c>
      <c r="J76">
        <v>97.43</v>
      </c>
      <c r="K76">
        <v>97.01</v>
      </c>
      <c r="L76">
        <v>93.86</v>
      </c>
      <c r="M76">
        <v>84.3</v>
      </c>
      <c r="N76">
        <v>84.98</v>
      </c>
      <c r="O76">
        <v>100.07</v>
      </c>
    </row>
    <row r="77" spans="1:15" ht="16.350000000000001" customHeight="1" x14ac:dyDescent="0.25">
      <c r="A77" s="8" t="s">
        <v>11</v>
      </c>
      <c r="B77" s="8" t="s">
        <v>148</v>
      </c>
      <c r="C77" s="3" t="s">
        <v>148</v>
      </c>
      <c r="D77">
        <v>4.18</v>
      </c>
      <c r="E77">
        <v>3.95</v>
      </c>
      <c r="F77">
        <v>4.03</v>
      </c>
      <c r="G77">
        <v>4.12</v>
      </c>
      <c r="H77">
        <v>4.2300000000000004</v>
      </c>
      <c r="I77">
        <v>4.26</v>
      </c>
      <c r="J77">
        <v>4.43</v>
      </c>
      <c r="K77">
        <v>4.21</v>
      </c>
      <c r="L77">
        <v>4.1399999999999997</v>
      </c>
      <c r="M77">
        <v>4.24</v>
      </c>
      <c r="N77">
        <v>4.28</v>
      </c>
      <c r="O77">
        <v>4.9000000000000004</v>
      </c>
    </row>
    <row r="78" spans="1:15" ht="16.350000000000001" customHeight="1" x14ac:dyDescent="0.25">
      <c r="A78" s="17" t="s">
        <v>12</v>
      </c>
      <c r="B78" s="17" t="s">
        <v>149</v>
      </c>
      <c r="C78" s="3" t="s">
        <v>149</v>
      </c>
      <c r="D78">
        <v>151.96</v>
      </c>
      <c r="E78">
        <v>150.24</v>
      </c>
      <c r="F78">
        <v>153.84</v>
      </c>
      <c r="G78">
        <v>169.37</v>
      </c>
      <c r="H78">
        <v>180.83</v>
      </c>
      <c r="I78">
        <v>188.45</v>
      </c>
      <c r="J78">
        <v>197.69</v>
      </c>
      <c r="K78">
        <v>194.6</v>
      </c>
      <c r="L78">
        <v>184.11</v>
      </c>
      <c r="M78">
        <v>192.52</v>
      </c>
      <c r="N78">
        <v>205.24</v>
      </c>
      <c r="O78">
        <v>213.45</v>
      </c>
    </row>
    <row r="79" spans="1:15" ht="16.350000000000001" customHeight="1" x14ac:dyDescent="0.25">
      <c r="A79" s="7" t="s">
        <v>13</v>
      </c>
      <c r="B79" s="7" t="s">
        <v>83</v>
      </c>
      <c r="C79" s="3" t="s">
        <v>83</v>
      </c>
      <c r="D79">
        <v>28.07</v>
      </c>
      <c r="E79">
        <v>33.99</v>
      </c>
      <c r="F79">
        <v>40.200000000000003</v>
      </c>
      <c r="G79">
        <v>42.78</v>
      </c>
      <c r="H79">
        <v>44.25</v>
      </c>
      <c r="I79">
        <v>41.85</v>
      </c>
      <c r="J79">
        <v>40.25</v>
      </c>
      <c r="K79">
        <v>38.96</v>
      </c>
      <c r="L79">
        <v>46.05</v>
      </c>
      <c r="M79">
        <v>57.65</v>
      </c>
      <c r="N79">
        <v>68.03</v>
      </c>
      <c r="O79">
        <v>57.96</v>
      </c>
    </row>
    <row r="80" spans="1:15" ht="16.350000000000001" customHeight="1" x14ac:dyDescent="0.25">
      <c r="A80" s="9">
        <v>2.2999999999999998</v>
      </c>
      <c r="B80" s="9" t="s">
        <v>150</v>
      </c>
      <c r="C80" s="3" t="s">
        <v>150</v>
      </c>
      <c r="D80">
        <v>176.2</v>
      </c>
      <c r="E80">
        <v>163.15</v>
      </c>
      <c r="F80">
        <v>223.09</v>
      </c>
      <c r="G80">
        <v>321.54000000000002</v>
      </c>
      <c r="H80">
        <v>407</v>
      </c>
      <c r="I80">
        <v>431.2</v>
      </c>
      <c r="J80">
        <v>361.58</v>
      </c>
      <c r="K80">
        <v>184.51</v>
      </c>
      <c r="L80">
        <v>235.54</v>
      </c>
      <c r="M80">
        <v>229.51</v>
      </c>
      <c r="N80">
        <v>291.22000000000003</v>
      </c>
      <c r="O80">
        <v>326.41000000000003</v>
      </c>
    </row>
    <row r="81" spans="1:15" ht="16.350000000000001" customHeight="1" x14ac:dyDescent="0.25">
      <c r="A81" s="10">
        <v>2.4</v>
      </c>
      <c r="B81" s="10" t="s">
        <v>151</v>
      </c>
      <c r="C81" s="3" t="s">
        <v>151</v>
      </c>
      <c r="D81">
        <v>391.11</v>
      </c>
      <c r="E81">
        <v>405.31</v>
      </c>
      <c r="F81">
        <v>430.88</v>
      </c>
      <c r="G81">
        <v>457.36</v>
      </c>
      <c r="H81">
        <v>491.7</v>
      </c>
      <c r="I81">
        <v>505.54</v>
      </c>
      <c r="J81">
        <v>517.28</v>
      </c>
      <c r="K81">
        <v>496.61</v>
      </c>
      <c r="L81">
        <v>502.48</v>
      </c>
      <c r="M81">
        <v>536.36</v>
      </c>
      <c r="N81">
        <v>555.61</v>
      </c>
      <c r="O81">
        <v>579.25</v>
      </c>
    </row>
    <row r="82" spans="1:15" ht="16.350000000000001" customHeight="1" x14ac:dyDescent="0.25">
      <c r="A82" s="11" t="s">
        <v>14</v>
      </c>
      <c r="B82" s="11" t="s">
        <v>152</v>
      </c>
      <c r="C82" s="3" t="s">
        <v>152</v>
      </c>
      <c r="D82">
        <v>222.99</v>
      </c>
      <c r="E82">
        <v>229.22</v>
      </c>
      <c r="F82">
        <v>245.34</v>
      </c>
      <c r="G82">
        <v>262.95</v>
      </c>
      <c r="H82">
        <v>285.83</v>
      </c>
      <c r="I82">
        <v>300.60000000000002</v>
      </c>
      <c r="J82">
        <v>304.74</v>
      </c>
      <c r="K82">
        <v>291.3</v>
      </c>
      <c r="L82">
        <v>288.5</v>
      </c>
      <c r="M82">
        <v>304.67</v>
      </c>
      <c r="N82">
        <v>314.14</v>
      </c>
      <c r="O82">
        <v>327.04000000000002</v>
      </c>
    </row>
    <row r="83" spans="1:15" ht="16.350000000000001" customHeight="1" x14ac:dyDescent="0.25">
      <c r="A83" s="18" t="s">
        <v>15</v>
      </c>
      <c r="B83" s="18" t="s">
        <v>153</v>
      </c>
      <c r="C83" s="3" t="s">
        <v>153</v>
      </c>
      <c r="D83">
        <v>168.12</v>
      </c>
      <c r="E83">
        <v>176.09</v>
      </c>
      <c r="F83">
        <v>185.54</v>
      </c>
      <c r="G83">
        <v>194.41</v>
      </c>
      <c r="H83">
        <v>205.87</v>
      </c>
      <c r="I83">
        <v>204.94</v>
      </c>
      <c r="J83">
        <v>212.54</v>
      </c>
      <c r="K83">
        <v>205.31</v>
      </c>
      <c r="L83">
        <v>213.98</v>
      </c>
      <c r="M83">
        <v>231.69</v>
      </c>
      <c r="N83">
        <v>241.47</v>
      </c>
      <c r="O83">
        <v>252.21</v>
      </c>
    </row>
    <row r="84" spans="1:15" ht="16.350000000000001" customHeight="1" x14ac:dyDescent="0.25">
      <c r="A84" s="8">
        <v>2.5</v>
      </c>
      <c r="B84" s="8" t="s">
        <v>154</v>
      </c>
      <c r="C84" s="3" t="s">
        <v>154</v>
      </c>
      <c r="D84">
        <v>279.19</v>
      </c>
      <c r="E84">
        <v>296.68</v>
      </c>
      <c r="F84">
        <v>317.94</v>
      </c>
      <c r="G84">
        <v>335.78</v>
      </c>
      <c r="H84">
        <v>364.56</v>
      </c>
      <c r="I84">
        <v>388.91</v>
      </c>
      <c r="J84">
        <v>409.54</v>
      </c>
      <c r="K84">
        <v>434.82</v>
      </c>
      <c r="L84">
        <v>443.95</v>
      </c>
      <c r="M84">
        <v>445.77</v>
      </c>
      <c r="N84">
        <v>447.12</v>
      </c>
      <c r="O84">
        <v>453.05</v>
      </c>
    </row>
    <row r="85" spans="1:15" ht="16.350000000000001" customHeight="1" x14ac:dyDescent="0.25">
      <c r="A85" s="13">
        <v>2.6</v>
      </c>
      <c r="B85" s="13" t="s">
        <v>155</v>
      </c>
      <c r="C85" s="3" t="s">
        <v>155</v>
      </c>
      <c r="D85">
        <v>34.020000000000003</v>
      </c>
      <c r="E85">
        <v>28.67</v>
      </c>
      <c r="F85">
        <v>30.59</v>
      </c>
      <c r="G85">
        <v>30.19</v>
      </c>
      <c r="H85">
        <v>32.840000000000003</v>
      </c>
      <c r="I85">
        <v>31.16</v>
      </c>
      <c r="J85">
        <v>34.19</v>
      </c>
      <c r="K85">
        <v>28.4</v>
      </c>
      <c r="L85">
        <v>23.04</v>
      </c>
      <c r="M85">
        <v>12.21</v>
      </c>
      <c r="N85">
        <v>18.84</v>
      </c>
      <c r="O85">
        <v>24.1</v>
      </c>
    </row>
    <row r="86" spans="1:15" ht="16.350000000000001" customHeight="1" x14ac:dyDescent="0.25">
      <c r="A86" s="14">
        <v>2.7</v>
      </c>
      <c r="B86" s="14" t="s">
        <v>156</v>
      </c>
      <c r="C86" s="3" t="s">
        <v>156</v>
      </c>
      <c r="D86">
        <v>4.2300000000000004</v>
      </c>
      <c r="E86">
        <v>5.32</v>
      </c>
      <c r="F86">
        <v>6.36</v>
      </c>
      <c r="G86">
        <v>8.18</v>
      </c>
      <c r="H86">
        <v>10.57</v>
      </c>
      <c r="I86">
        <v>11.14</v>
      </c>
      <c r="J86">
        <v>17.89</v>
      </c>
      <c r="K86">
        <v>13.49</v>
      </c>
      <c r="L86">
        <v>11.48</v>
      </c>
      <c r="M86">
        <v>14.71</v>
      </c>
      <c r="N86">
        <v>17.38</v>
      </c>
      <c r="O86">
        <v>16.57</v>
      </c>
    </row>
    <row r="87" spans="1:15" ht="16.350000000000001" customHeight="1" x14ac:dyDescent="0.25">
      <c r="A87" s="14">
        <v>2.8</v>
      </c>
      <c r="B87" s="14" t="s">
        <v>157</v>
      </c>
      <c r="C87" s="3" t="s">
        <v>157</v>
      </c>
      <c r="D87">
        <v>18.600000000000001</v>
      </c>
      <c r="E87">
        <v>19.86</v>
      </c>
      <c r="F87">
        <v>21.08</v>
      </c>
      <c r="G87">
        <v>23.38</v>
      </c>
      <c r="H87">
        <v>24.81</v>
      </c>
      <c r="I87">
        <v>26.01</v>
      </c>
      <c r="J87">
        <v>27.57</v>
      </c>
      <c r="K87">
        <v>22.45</v>
      </c>
      <c r="L87">
        <v>25.3</v>
      </c>
      <c r="M87">
        <v>29.52</v>
      </c>
      <c r="N87">
        <v>30.31</v>
      </c>
      <c r="O87">
        <v>31.82</v>
      </c>
    </row>
    <row r="88" spans="1:15" ht="16.350000000000001" customHeight="1" x14ac:dyDescent="0.25">
      <c r="A88" s="15">
        <v>2.9</v>
      </c>
      <c r="B88" s="15" t="s">
        <v>158</v>
      </c>
      <c r="C88" s="3" t="s">
        <v>158</v>
      </c>
      <c r="D88">
        <v>36.72</v>
      </c>
      <c r="E88">
        <v>37.270000000000003</v>
      </c>
      <c r="F88">
        <v>41.26</v>
      </c>
      <c r="G88">
        <v>56.81</v>
      </c>
      <c r="H88">
        <v>61.4</v>
      </c>
      <c r="I88">
        <v>63.74</v>
      </c>
      <c r="J88">
        <v>65.98</v>
      </c>
      <c r="K88">
        <v>64.36</v>
      </c>
      <c r="L88">
        <v>64.61</v>
      </c>
      <c r="M88">
        <v>66.319999999999993</v>
      </c>
      <c r="N88">
        <v>69.7</v>
      </c>
      <c r="O88">
        <v>71.37</v>
      </c>
    </row>
    <row r="89" spans="1:15" ht="16.350000000000001" customHeight="1" x14ac:dyDescent="0.25">
      <c r="A89" s="14">
        <v>2.11</v>
      </c>
      <c r="B89" s="14" t="s">
        <v>159</v>
      </c>
      <c r="C89" s="3" t="s">
        <v>159</v>
      </c>
      <c r="D89">
        <v>43.3</v>
      </c>
      <c r="E89">
        <v>196.93</v>
      </c>
      <c r="F89">
        <v>442.16</v>
      </c>
      <c r="G89">
        <v>399.41</v>
      </c>
      <c r="H89">
        <v>446.36</v>
      </c>
      <c r="I89">
        <v>653.9</v>
      </c>
      <c r="J89">
        <v>115.84</v>
      </c>
      <c r="K89">
        <v>-433</v>
      </c>
      <c r="L89">
        <v>558.94000000000005</v>
      </c>
      <c r="M89">
        <v>706.25</v>
      </c>
      <c r="N89">
        <v>337.33</v>
      </c>
      <c r="O89">
        <v>621.03</v>
      </c>
    </row>
    <row r="90" spans="1:15" ht="16.350000000000001" customHeight="1" x14ac:dyDescent="0.25">
      <c r="A90" s="14" t="s">
        <v>160</v>
      </c>
      <c r="B90" s="14" t="s">
        <v>161</v>
      </c>
      <c r="C90" s="3" t="s">
        <v>161</v>
      </c>
      <c r="D90">
        <v>14.19</v>
      </c>
      <c r="E90">
        <v>14.72</v>
      </c>
      <c r="F90">
        <v>16.190000000000001</v>
      </c>
      <c r="G90">
        <v>20.079999999999998</v>
      </c>
      <c r="H90">
        <v>21.36</v>
      </c>
      <c r="I90">
        <v>38.04</v>
      </c>
      <c r="J90">
        <v>39.58</v>
      </c>
      <c r="K90">
        <v>39.799999999999997</v>
      </c>
      <c r="L90">
        <v>21.9</v>
      </c>
      <c r="M90">
        <v>26.53</v>
      </c>
      <c r="N90">
        <v>38.36</v>
      </c>
      <c r="O90">
        <v>30.6</v>
      </c>
    </row>
    <row r="91" spans="1:15" ht="16.350000000000001" customHeight="1" x14ac:dyDescent="0.25">
      <c r="A91" s="15" t="s">
        <v>162</v>
      </c>
      <c r="B91" s="15" t="s">
        <v>163</v>
      </c>
      <c r="C91" s="3" t="s">
        <v>163</v>
      </c>
      <c r="D91">
        <v>23.68</v>
      </c>
      <c r="E91">
        <v>21.88</v>
      </c>
      <c r="F91">
        <v>19.649999999999999</v>
      </c>
      <c r="G91">
        <v>19.3</v>
      </c>
      <c r="H91">
        <v>29.95</v>
      </c>
      <c r="I91">
        <v>32.04</v>
      </c>
      <c r="J91">
        <v>33.6</v>
      </c>
      <c r="K91">
        <v>34.32</v>
      </c>
      <c r="L91">
        <v>75.86</v>
      </c>
      <c r="M91">
        <v>82.73</v>
      </c>
      <c r="N91">
        <v>82.47</v>
      </c>
      <c r="O91">
        <v>76.319999999999993</v>
      </c>
    </row>
    <row r="92" spans="1:15" ht="16.350000000000001" customHeight="1" x14ac:dyDescent="0.25">
      <c r="A92" s="9" t="s">
        <v>164</v>
      </c>
      <c r="B92" s="9" t="s">
        <v>165</v>
      </c>
      <c r="C92" s="3" t="s">
        <v>165</v>
      </c>
      <c r="D92">
        <v>-70.64</v>
      </c>
      <c r="E92">
        <v>76.239999999999995</v>
      </c>
      <c r="F92">
        <v>319.82</v>
      </c>
      <c r="G92">
        <v>268.01</v>
      </c>
      <c r="H92">
        <v>295.14</v>
      </c>
      <c r="I92">
        <v>477.67</v>
      </c>
      <c r="J92">
        <v>-65.52</v>
      </c>
      <c r="K92">
        <v>-617.54</v>
      </c>
      <c r="L92">
        <v>351.7</v>
      </c>
      <c r="M92">
        <v>485.35</v>
      </c>
      <c r="N92">
        <v>97.72</v>
      </c>
      <c r="O92">
        <v>388.31</v>
      </c>
    </row>
    <row r="93" spans="1:15" ht="16.350000000000001" customHeight="1" x14ac:dyDescent="0.25">
      <c r="A93" s="11" t="s">
        <v>166</v>
      </c>
      <c r="B93" s="11" t="s">
        <v>167</v>
      </c>
      <c r="C93" s="3" t="s">
        <v>167</v>
      </c>
      <c r="D93">
        <v>76.06</v>
      </c>
      <c r="E93">
        <v>84.09</v>
      </c>
      <c r="F93">
        <v>86.5</v>
      </c>
      <c r="G93">
        <v>92.03</v>
      </c>
      <c r="H93">
        <v>99.92</v>
      </c>
      <c r="I93">
        <v>106.15</v>
      </c>
      <c r="J93">
        <v>108.18</v>
      </c>
      <c r="K93">
        <v>110.43</v>
      </c>
      <c r="L93">
        <v>109.47</v>
      </c>
      <c r="M93">
        <v>111.63</v>
      </c>
      <c r="N93">
        <v>118.78</v>
      </c>
      <c r="O93">
        <v>125.81</v>
      </c>
    </row>
    <row r="94" spans="1:15" ht="16.350000000000001" customHeight="1" x14ac:dyDescent="0.25">
      <c r="A94" s="7"/>
      <c r="B94" s="7"/>
      <c r="C94" s="3"/>
    </row>
    <row r="95" spans="1:15" ht="16.350000000000001" customHeight="1" x14ac:dyDescent="0.25">
      <c r="A95" s="9"/>
      <c r="B95" s="9"/>
      <c r="C95" s="3"/>
    </row>
    <row r="96" spans="1:15" ht="16.350000000000001" customHeight="1" x14ac:dyDescent="0.25">
      <c r="A96" s="10"/>
      <c r="B96" s="10"/>
      <c r="C96" s="3"/>
    </row>
    <row r="97" spans="1:3" ht="16.350000000000001" customHeight="1" x14ac:dyDescent="0.25">
      <c r="A97" s="11"/>
      <c r="B97" s="11"/>
      <c r="C97" s="3"/>
    </row>
    <row r="98" spans="1:3" ht="16.350000000000001" customHeight="1" x14ac:dyDescent="0.25">
      <c r="A98" s="20"/>
      <c r="B98" s="20"/>
      <c r="C98" s="3"/>
    </row>
    <row r="99" spans="1:3" ht="16.350000000000001" customHeight="1" x14ac:dyDescent="0.25">
      <c r="A99" s="8"/>
      <c r="B99" s="8"/>
      <c r="C99" s="3"/>
    </row>
    <row r="100" spans="1:3" ht="16.350000000000001" customHeight="1" x14ac:dyDescent="0.25">
      <c r="A100" s="13"/>
      <c r="B100" s="13"/>
      <c r="C100" s="3"/>
    </row>
    <row r="101" spans="1:3" ht="16.350000000000001" customHeight="1" x14ac:dyDescent="0.25">
      <c r="A101" s="14"/>
      <c r="B101" s="14"/>
      <c r="C101" s="3"/>
    </row>
    <row r="102" spans="1:3" ht="16.350000000000001" customHeight="1" x14ac:dyDescent="0.25">
      <c r="A102" s="14"/>
      <c r="B102" s="14"/>
      <c r="C102" s="3"/>
    </row>
    <row r="103" spans="1:3" ht="16.350000000000001" customHeight="1" x14ac:dyDescent="0.25">
      <c r="A103" s="15"/>
      <c r="B103" s="15"/>
      <c r="C103" s="3"/>
    </row>
    <row r="104" spans="1:3" ht="16.350000000000001" customHeight="1" x14ac:dyDescent="0.25">
      <c r="A104" s="10"/>
      <c r="B104" s="10"/>
      <c r="C104" s="3"/>
    </row>
    <row r="105" spans="1:3" ht="16.350000000000001" customHeight="1" x14ac:dyDescent="0.25">
      <c r="A105" s="21"/>
      <c r="B105" s="21"/>
      <c r="C105" s="3"/>
    </row>
    <row r="106" spans="1:3" ht="16.350000000000001" customHeight="1" x14ac:dyDescent="0.25">
      <c r="A106" s="7"/>
      <c r="B106" s="7"/>
      <c r="C106" s="3"/>
    </row>
    <row r="107" spans="1:3" ht="16.350000000000001" customHeight="1" x14ac:dyDescent="0.25">
      <c r="A107" s="9"/>
      <c r="B107" s="9"/>
      <c r="C107" s="3"/>
    </row>
    <row r="108" spans="1:3" ht="16.350000000000001" customHeight="1" x14ac:dyDescent="0.25">
      <c r="A108" s="10"/>
      <c r="B108" s="10"/>
      <c r="C108" s="3"/>
    </row>
    <row r="109" spans="1:3" ht="16.350000000000001" customHeight="1" x14ac:dyDescent="0.25">
      <c r="A109" s="11"/>
      <c r="B109" s="11"/>
      <c r="C109" s="3"/>
    </row>
    <row r="110" spans="1:3" ht="16.350000000000001" customHeight="1" x14ac:dyDescent="0.25">
      <c r="A110" s="22"/>
      <c r="B110" s="22"/>
      <c r="C110" s="3"/>
    </row>
    <row r="111" spans="1:3" ht="16.350000000000001" customHeight="1" x14ac:dyDescent="0.25">
      <c r="A111" s="8"/>
      <c r="B111" s="8"/>
      <c r="C111" s="3"/>
    </row>
    <row r="112" spans="1:3" ht="16.350000000000001" customHeight="1" x14ac:dyDescent="0.25">
      <c r="A112" s="13"/>
      <c r="B112" s="13"/>
      <c r="C112" s="3"/>
    </row>
    <row r="113" spans="1:3" ht="16.350000000000001" customHeight="1" x14ac:dyDescent="0.25">
      <c r="A113" s="14"/>
      <c r="B113" s="14"/>
      <c r="C113" s="3"/>
    </row>
    <row r="114" spans="1:3" ht="16.350000000000001" customHeight="1" x14ac:dyDescent="0.25">
      <c r="A114" s="14"/>
      <c r="B114" s="14"/>
      <c r="C114" s="3"/>
    </row>
    <row r="115" spans="1:3" ht="16.350000000000001" customHeight="1" x14ac:dyDescent="0.25">
      <c r="A115" s="15"/>
      <c r="B115" s="15"/>
      <c r="C115" s="3"/>
    </row>
    <row r="116" spans="1:3" ht="16.350000000000001" customHeight="1" x14ac:dyDescent="0.25">
      <c r="A116" s="11"/>
      <c r="B116" s="11"/>
      <c r="C116" s="3"/>
    </row>
    <row r="117" spans="1:3" ht="16.350000000000001" customHeight="1" x14ac:dyDescent="0.25">
      <c r="A117" s="24"/>
      <c r="B117" s="24"/>
      <c r="C117" s="3"/>
    </row>
    <row r="118" spans="1:3" ht="16.350000000000001" customHeight="1" x14ac:dyDescent="0.25">
      <c r="A118" s="7"/>
      <c r="B118" s="7"/>
      <c r="C118" s="3"/>
    </row>
    <row r="119" spans="1:3" ht="16.350000000000001" customHeight="1" x14ac:dyDescent="0.25">
      <c r="A119" s="9"/>
      <c r="B119" s="9"/>
      <c r="C119" s="3"/>
    </row>
    <row r="120" spans="1:3" ht="16.350000000000001" customHeight="1" x14ac:dyDescent="0.25">
      <c r="A120" s="10"/>
      <c r="B120" s="10"/>
      <c r="C120" s="3"/>
    </row>
    <row r="121" spans="1:3" ht="16.350000000000001" customHeight="1" x14ac:dyDescent="0.25">
      <c r="A121" s="11"/>
      <c r="B121" s="11"/>
      <c r="C121" s="3"/>
    </row>
    <row r="122" spans="1:3" ht="16.350000000000001" customHeight="1" x14ac:dyDescent="0.25">
      <c r="A122" s="25"/>
      <c r="B122" s="25"/>
      <c r="C122" s="3"/>
    </row>
    <row r="123" spans="1:3" ht="16.350000000000001" customHeight="1" x14ac:dyDescent="0.25">
      <c r="A123" s="8"/>
      <c r="B123" s="8"/>
      <c r="C123" s="3"/>
    </row>
    <row r="124" spans="1:3" ht="16.350000000000001" customHeight="1" x14ac:dyDescent="0.25">
      <c r="A124" s="13"/>
      <c r="B124" s="13"/>
      <c r="C124" s="3"/>
    </row>
    <row r="125" spans="1:3" ht="16.350000000000001" customHeight="1" x14ac:dyDescent="0.25">
      <c r="A125" s="14"/>
      <c r="B125" s="14"/>
      <c r="C125" s="3"/>
    </row>
    <row r="126" spans="1:3" ht="16.350000000000001" customHeight="1" x14ac:dyDescent="0.25">
      <c r="A126" s="14"/>
      <c r="B126" s="14"/>
      <c r="C126" s="3"/>
    </row>
    <row r="127" spans="1:3" ht="16.350000000000001" customHeight="1" x14ac:dyDescent="0.25">
      <c r="A127" s="15"/>
      <c r="B127" s="15"/>
      <c r="C127" s="3"/>
    </row>
    <row r="128" spans="1:3" ht="16.350000000000001" customHeight="1" x14ac:dyDescent="0.25">
      <c r="A128" s="23"/>
      <c r="B128" s="23"/>
      <c r="C128" s="3"/>
    </row>
    <row r="129" spans="1:3" ht="16.350000000000001" customHeight="1" x14ac:dyDescent="0.25">
      <c r="A129" s="27"/>
      <c r="B129" s="27"/>
      <c r="C129" s="3"/>
    </row>
    <row r="130" spans="1:3" ht="16.350000000000001" customHeight="1" x14ac:dyDescent="0.25">
      <c r="A130" s="6"/>
      <c r="B130" s="6"/>
      <c r="C130" s="3"/>
    </row>
    <row r="131" spans="1:3" ht="16.350000000000001" customHeight="1" x14ac:dyDescent="0.25">
      <c r="A131" s="7"/>
      <c r="B131" s="7"/>
      <c r="C131" s="3"/>
    </row>
    <row r="132" spans="1:3" ht="16.350000000000001" customHeight="1" x14ac:dyDescent="0.25">
      <c r="A132" s="8"/>
      <c r="B132" s="8"/>
      <c r="C132" s="3"/>
    </row>
    <row r="133" spans="1:3" ht="16.350000000000001" customHeight="1" x14ac:dyDescent="0.25">
      <c r="A133" s="10"/>
      <c r="B133" s="10"/>
      <c r="C133" s="3"/>
    </row>
    <row r="134" spans="1:3" ht="16.350000000000001" customHeight="1" x14ac:dyDescent="0.25">
      <c r="A134" s="11"/>
      <c r="B134" s="11"/>
      <c r="C134" s="3"/>
    </row>
    <row r="135" spans="1:3" ht="16.350000000000001" customHeight="1" x14ac:dyDescent="0.25">
      <c r="A135" s="9"/>
      <c r="B135" s="9"/>
      <c r="C135" s="3"/>
    </row>
    <row r="136" spans="1:3" ht="16.350000000000001" customHeight="1" x14ac:dyDescent="0.25">
      <c r="A136" s="12"/>
      <c r="B136" s="12"/>
      <c r="C136" s="3"/>
    </row>
    <row r="137" spans="1:3" ht="16.350000000000001" customHeight="1" x14ac:dyDescent="0.25">
      <c r="A137" s="8"/>
      <c r="B137" s="8"/>
      <c r="C137" s="3"/>
    </row>
    <row r="138" spans="1:3" ht="16.350000000000001" customHeight="1" x14ac:dyDescent="0.25">
      <c r="A138" s="13"/>
      <c r="B138" s="13"/>
      <c r="C138" s="3"/>
    </row>
    <row r="139" spans="1:3" ht="16.350000000000001" customHeight="1" x14ac:dyDescent="0.25">
      <c r="A139" s="14"/>
      <c r="B139" s="14"/>
      <c r="C139" s="3"/>
    </row>
    <row r="140" spans="1:3" ht="16.350000000000001" customHeight="1" x14ac:dyDescent="0.25">
      <c r="A140" s="14"/>
      <c r="B140" s="14"/>
      <c r="C140" s="3"/>
    </row>
    <row r="141" spans="1:3" ht="16.350000000000001" customHeight="1" x14ac:dyDescent="0.25">
      <c r="A141" s="15"/>
      <c r="B141" s="15"/>
      <c r="C141" s="3"/>
    </row>
    <row r="142" spans="1:3" ht="16.350000000000001" customHeight="1" x14ac:dyDescent="0.25">
      <c r="A142" s="28"/>
      <c r="B142" s="28"/>
      <c r="C142" s="3"/>
    </row>
    <row r="143" spans="1:3" ht="16.350000000000001" customHeight="1" x14ac:dyDescent="0.25">
      <c r="A143" s="17"/>
      <c r="B143" s="17"/>
      <c r="C143" s="3"/>
    </row>
    <row r="144" spans="1:3" ht="16.350000000000001" customHeight="1" x14ac:dyDescent="0.25">
      <c r="A144" s="7"/>
      <c r="B144" s="7"/>
      <c r="C144" s="3"/>
    </row>
    <row r="145" spans="1:3" ht="16.350000000000001" customHeight="1" x14ac:dyDescent="0.25">
      <c r="A145" s="8"/>
      <c r="B145" s="8"/>
      <c r="C145" s="3"/>
    </row>
    <row r="146" spans="1:3" ht="16.350000000000001" customHeight="1" x14ac:dyDescent="0.25">
      <c r="A146" s="10"/>
      <c r="B146" s="10"/>
      <c r="C146" s="3"/>
    </row>
    <row r="147" spans="1:3" ht="16.350000000000001" customHeight="1" x14ac:dyDescent="0.25">
      <c r="A147" s="11"/>
      <c r="B147" s="11"/>
      <c r="C147" s="3"/>
    </row>
    <row r="148" spans="1:3" ht="16.350000000000001" customHeight="1" x14ac:dyDescent="0.25">
      <c r="A148" s="9"/>
      <c r="B148" s="9"/>
      <c r="C148" s="3"/>
    </row>
    <row r="149" spans="1:3" ht="16.350000000000001" customHeight="1" x14ac:dyDescent="0.25">
      <c r="A149" s="18"/>
      <c r="B149" s="18"/>
      <c r="C149" s="3"/>
    </row>
    <row r="150" spans="1:3" ht="16.350000000000001" customHeight="1" x14ac:dyDescent="0.25">
      <c r="A150" s="8"/>
      <c r="B150" s="8"/>
      <c r="C150" s="3"/>
    </row>
    <row r="151" spans="1:3" ht="16.350000000000001" customHeight="1" x14ac:dyDescent="0.25">
      <c r="A151" s="13"/>
      <c r="B151" s="13"/>
      <c r="C151" s="3"/>
    </row>
    <row r="152" spans="1:3" ht="16.350000000000001" customHeight="1" x14ac:dyDescent="0.25">
      <c r="A152" s="14"/>
      <c r="B152" s="14"/>
      <c r="C152" s="3"/>
    </row>
    <row r="153" spans="1:3" ht="16.350000000000001" customHeight="1" x14ac:dyDescent="0.25">
      <c r="A153" s="14"/>
      <c r="B153" s="14"/>
      <c r="C153" s="3"/>
    </row>
    <row r="154" spans="1:3" ht="16.350000000000001" customHeight="1" x14ac:dyDescent="0.25">
      <c r="A154" s="15"/>
      <c r="B154" s="15"/>
      <c r="C154" s="3"/>
    </row>
    <row r="155" spans="1:3" ht="16.350000000000001" customHeight="1" x14ac:dyDescent="0.25">
      <c r="A155" s="29"/>
      <c r="B155" s="29"/>
      <c r="C155" s="3"/>
    </row>
    <row r="156" spans="1:3" ht="16.350000000000001" customHeight="1" x14ac:dyDescent="0.25">
      <c r="A156" s="11"/>
      <c r="B156" s="11"/>
      <c r="C156" s="3"/>
    </row>
    <row r="157" spans="1:3" ht="16.350000000000001" customHeight="1" x14ac:dyDescent="0.25">
      <c r="A157" s="7"/>
      <c r="B157" s="7"/>
      <c r="C157" s="3"/>
    </row>
    <row r="158" spans="1:3" ht="16.350000000000001" customHeight="1" x14ac:dyDescent="0.25">
      <c r="A158" s="8"/>
      <c r="B158" s="8"/>
      <c r="C158" s="3"/>
    </row>
    <row r="159" spans="1:3" ht="16.350000000000001" customHeight="1" x14ac:dyDescent="0.25">
      <c r="A159" s="10"/>
      <c r="B159" s="10"/>
      <c r="C159" s="3"/>
    </row>
    <row r="160" spans="1:3" ht="16.350000000000001" customHeight="1" x14ac:dyDescent="0.25">
      <c r="A160" s="11"/>
      <c r="B160" s="11"/>
      <c r="C160" s="3"/>
    </row>
    <row r="161" spans="1:3" ht="16.350000000000001" customHeight="1" x14ac:dyDescent="0.25">
      <c r="A161" s="9"/>
      <c r="B161" s="9"/>
      <c r="C161" s="3"/>
    </row>
    <row r="162" spans="1:3" ht="16.350000000000001" customHeight="1" x14ac:dyDescent="0.25">
      <c r="A162" s="20"/>
      <c r="B162" s="20"/>
      <c r="C162" s="3"/>
    </row>
    <row r="163" spans="1:3" ht="16.350000000000001" customHeight="1" x14ac:dyDescent="0.25">
      <c r="A163" s="8"/>
      <c r="B163" s="8"/>
      <c r="C163" s="3"/>
    </row>
    <row r="164" spans="1:3" ht="16.350000000000001" customHeight="1" x14ac:dyDescent="0.25">
      <c r="A164" s="13"/>
      <c r="B164" s="13"/>
      <c r="C164" s="3"/>
    </row>
    <row r="165" spans="1:3" ht="16.350000000000001" customHeight="1" x14ac:dyDescent="0.25">
      <c r="A165" s="14"/>
      <c r="B165" s="14"/>
      <c r="C165" s="3"/>
    </row>
    <row r="166" spans="1:3" ht="16.350000000000001" customHeight="1" x14ac:dyDescent="0.25">
      <c r="A166" s="14"/>
      <c r="B166" s="14"/>
      <c r="C166" s="3"/>
    </row>
    <row r="167" spans="1:3" ht="16.350000000000001" customHeight="1" x14ac:dyDescent="0.25">
      <c r="A167" s="15"/>
      <c r="B167" s="15"/>
      <c r="C167" s="3"/>
    </row>
    <row r="168" spans="1:3" ht="16.350000000000001" customHeight="1" x14ac:dyDescent="0.25">
      <c r="A168" s="29"/>
      <c r="B168" s="29"/>
      <c r="C168" s="3"/>
    </row>
    <row r="169" spans="1:3" ht="16.350000000000001" customHeight="1" x14ac:dyDescent="0.25">
      <c r="A169" s="21"/>
      <c r="B169" s="21"/>
      <c r="C169" s="3"/>
    </row>
    <row r="170" spans="1:3" ht="16.350000000000001" customHeight="1" x14ac:dyDescent="0.25">
      <c r="A170" s="7"/>
      <c r="B170" s="7"/>
      <c r="C170" s="3"/>
    </row>
    <row r="171" spans="1:3" ht="16.350000000000001" customHeight="1" x14ac:dyDescent="0.25">
      <c r="A171" s="8"/>
      <c r="B171" s="8"/>
      <c r="C171" s="3"/>
    </row>
    <row r="172" spans="1:3" ht="16.350000000000001" customHeight="1" x14ac:dyDescent="0.25">
      <c r="A172" s="10"/>
      <c r="B172" s="10"/>
      <c r="C172" s="3"/>
    </row>
    <row r="173" spans="1:3" ht="16.350000000000001" customHeight="1" x14ac:dyDescent="0.25">
      <c r="A173" s="11"/>
      <c r="B173" s="11"/>
      <c r="C173" s="3"/>
    </row>
    <row r="174" spans="1:3" ht="16.350000000000001" customHeight="1" x14ac:dyDescent="0.25">
      <c r="A174" s="9"/>
      <c r="B174" s="9"/>
      <c r="C174" s="3"/>
    </row>
    <row r="175" spans="1:3" ht="16.350000000000001" customHeight="1" x14ac:dyDescent="0.25">
      <c r="A175" s="22"/>
      <c r="B175" s="22"/>
      <c r="C175" s="3"/>
    </row>
    <row r="176" spans="1:3" ht="16.350000000000001" customHeight="1" x14ac:dyDescent="0.25">
      <c r="A176" s="8"/>
      <c r="B176" s="8"/>
      <c r="C176" s="3"/>
    </row>
    <row r="177" spans="1:3" ht="16.350000000000001" customHeight="1" x14ac:dyDescent="0.25">
      <c r="A177" s="13"/>
      <c r="B177" s="13"/>
      <c r="C177" s="3"/>
    </row>
    <row r="178" spans="1:3" ht="16.350000000000001" customHeight="1" x14ac:dyDescent="0.25">
      <c r="A178" s="14"/>
      <c r="B178" s="14"/>
      <c r="C178" s="3"/>
    </row>
    <row r="179" spans="1:3" ht="16.350000000000001" customHeight="1" x14ac:dyDescent="0.25">
      <c r="A179" s="14"/>
      <c r="B179" s="14"/>
      <c r="C179" s="3"/>
    </row>
    <row r="180" spans="1:3" ht="16.350000000000001" customHeight="1" x14ac:dyDescent="0.25">
      <c r="A180" s="15"/>
      <c r="B180" s="15"/>
      <c r="C180" s="3"/>
    </row>
    <row r="181" spans="1:3" ht="16.350000000000001" customHeight="1" x14ac:dyDescent="0.25">
      <c r="A181" s="30"/>
      <c r="B181" s="30"/>
      <c r="C181" s="3"/>
    </row>
    <row r="182" spans="1:3" ht="16.350000000000001" customHeight="1" x14ac:dyDescent="0.25">
      <c r="A182" s="24"/>
      <c r="B182" s="24"/>
      <c r="C182" s="3"/>
    </row>
    <row r="183" spans="1:3" ht="16.350000000000001" customHeight="1" x14ac:dyDescent="0.25">
      <c r="A183" s="7"/>
      <c r="B183" s="7"/>
      <c r="C183" s="3"/>
    </row>
    <row r="184" spans="1:3" ht="16.350000000000001" customHeight="1" x14ac:dyDescent="0.25">
      <c r="A184" s="8"/>
      <c r="B184" s="8"/>
      <c r="C184" s="3"/>
    </row>
    <row r="185" spans="1:3" ht="16.350000000000001" customHeight="1" x14ac:dyDescent="0.25">
      <c r="A185" s="10"/>
      <c r="B185" s="10"/>
      <c r="C185" s="3"/>
    </row>
    <row r="186" spans="1:3" ht="16.350000000000001" customHeight="1" x14ac:dyDescent="0.25">
      <c r="A186" s="11"/>
      <c r="B186" s="11"/>
      <c r="C186" s="3"/>
    </row>
    <row r="187" spans="1:3" ht="16.350000000000001" customHeight="1" x14ac:dyDescent="0.25">
      <c r="A187" s="9"/>
      <c r="B187" s="9"/>
      <c r="C187" s="3"/>
    </row>
    <row r="188" spans="1:3" ht="16.350000000000001" customHeight="1" x14ac:dyDescent="0.25">
      <c r="A188" s="25"/>
      <c r="B188" s="25"/>
      <c r="C188" s="3"/>
    </row>
    <row r="189" spans="1:3" ht="16.350000000000001" customHeight="1" x14ac:dyDescent="0.25">
      <c r="A189" s="8"/>
      <c r="B189" s="8"/>
      <c r="C189" s="3"/>
    </row>
    <row r="190" spans="1:3" ht="16.350000000000001" customHeight="1" x14ac:dyDescent="0.25">
      <c r="A190" s="13"/>
      <c r="B190" s="13"/>
      <c r="C190" s="3"/>
    </row>
    <row r="191" spans="1:3" ht="16.350000000000001" customHeight="1" x14ac:dyDescent="0.25">
      <c r="A191" s="14"/>
      <c r="B191" s="14"/>
      <c r="C191" s="3"/>
    </row>
    <row r="192" spans="1:3" ht="16.350000000000001" customHeight="1" x14ac:dyDescent="0.25">
      <c r="A192" s="14"/>
      <c r="B192" s="14"/>
      <c r="C192" s="3"/>
    </row>
    <row r="193" spans="1:3" ht="16.350000000000001" customHeight="1" x14ac:dyDescent="0.25">
      <c r="A193" s="15"/>
      <c r="B193" s="15"/>
      <c r="C193" s="3"/>
    </row>
    <row r="194" spans="1:3" ht="16.350000000000001" customHeight="1" x14ac:dyDescent="0.25">
      <c r="A194" s="25"/>
      <c r="B194" s="25"/>
      <c r="C194" s="3"/>
    </row>
    <row r="195" spans="1:3" ht="16.350000000000001" customHeight="1" x14ac:dyDescent="0.25">
      <c r="A195" s="8"/>
      <c r="B195" s="8"/>
      <c r="C195" s="3"/>
    </row>
    <row r="196" spans="1:3" ht="16.350000000000001" customHeight="1" x14ac:dyDescent="0.25">
      <c r="A196" s="6"/>
      <c r="B196" s="6"/>
      <c r="C196" s="3"/>
    </row>
    <row r="197" spans="1:3" ht="16.350000000000001" customHeight="1" x14ac:dyDescent="0.25">
      <c r="A197" s="7"/>
      <c r="B197" s="7"/>
      <c r="C197" s="3"/>
    </row>
    <row r="198" spans="1:3" ht="16.350000000000001" customHeight="1" x14ac:dyDescent="0.25">
      <c r="A198" s="8"/>
      <c r="B198" s="8"/>
      <c r="C198" s="3"/>
    </row>
    <row r="199" spans="1:3" ht="16.350000000000001" customHeight="1" x14ac:dyDescent="0.25">
      <c r="A199" s="9"/>
      <c r="B199" s="9"/>
      <c r="C199" s="3"/>
    </row>
    <row r="200" spans="1:3" ht="16.350000000000001" customHeight="1" x14ac:dyDescent="0.25">
      <c r="A200" s="11"/>
      <c r="B200" s="11"/>
      <c r="C200" s="3"/>
    </row>
    <row r="201" spans="1:3" ht="16.350000000000001" customHeight="1" x14ac:dyDescent="0.25">
      <c r="A201" s="10"/>
      <c r="B201" s="10"/>
      <c r="C201" s="3"/>
    </row>
    <row r="202" spans="1:3" ht="16.350000000000001" customHeight="1" x14ac:dyDescent="0.25">
      <c r="A202" s="12"/>
      <c r="B202" s="12"/>
      <c r="C202" s="3"/>
    </row>
    <row r="203" spans="1:3" ht="16.350000000000001" customHeight="1" x14ac:dyDescent="0.25">
      <c r="A203" s="8"/>
      <c r="B203" s="8"/>
      <c r="C203" s="3"/>
    </row>
    <row r="204" spans="1:3" ht="16.350000000000001" customHeight="1" x14ac:dyDescent="0.25">
      <c r="A204" s="13"/>
      <c r="B204" s="13"/>
      <c r="C204" s="3"/>
    </row>
    <row r="205" spans="1:3" ht="16.350000000000001" customHeight="1" x14ac:dyDescent="0.25">
      <c r="A205" s="14"/>
      <c r="B205" s="14"/>
      <c r="C205" s="3"/>
    </row>
    <row r="206" spans="1:3" ht="16.350000000000001" customHeight="1" x14ac:dyDescent="0.25">
      <c r="A206" s="14"/>
      <c r="B206" s="14"/>
      <c r="C206" s="3"/>
    </row>
    <row r="207" spans="1:3" ht="16.350000000000001" customHeight="1" x14ac:dyDescent="0.25">
      <c r="A207" s="15"/>
      <c r="B207" s="15"/>
      <c r="C207" s="3"/>
    </row>
    <row r="208" spans="1:3" ht="16.350000000000001" customHeight="1" x14ac:dyDescent="0.25">
      <c r="A208" s="13"/>
      <c r="B208" s="13"/>
      <c r="C208" s="3"/>
    </row>
    <row r="209" spans="1:3" ht="16.350000000000001" customHeight="1" x14ac:dyDescent="0.25">
      <c r="A209" s="17"/>
      <c r="B209" s="17"/>
      <c r="C209" s="3"/>
    </row>
    <row r="210" spans="1:3" ht="16.350000000000001" customHeight="1" x14ac:dyDescent="0.25">
      <c r="A210" s="7"/>
      <c r="B210" s="7"/>
      <c r="C210" s="3"/>
    </row>
    <row r="211" spans="1:3" ht="16.350000000000001" customHeight="1" x14ac:dyDescent="0.25">
      <c r="A211" s="8"/>
      <c r="B211" s="8"/>
      <c r="C211" s="3"/>
    </row>
    <row r="212" spans="1:3" ht="16.350000000000001" customHeight="1" x14ac:dyDescent="0.25">
      <c r="A212" s="9"/>
      <c r="B212" s="9"/>
      <c r="C212" s="3"/>
    </row>
    <row r="213" spans="1:3" ht="16.350000000000001" customHeight="1" x14ac:dyDescent="0.25">
      <c r="A213" s="11"/>
      <c r="B213" s="11"/>
      <c r="C213" s="3"/>
    </row>
    <row r="214" spans="1:3" ht="16.350000000000001" customHeight="1" x14ac:dyDescent="0.25">
      <c r="A214" s="10"/>
      <c r="B214" s="10"/>
      <c r="C214" s="3"/>
    </row>
    <row r="215" spans="1:3" ht="16.350000000000001" customHeight="1" x14ac:dyDescent="0.25">
      <c r="A215" s="18"/>
      <c r="B215" s="18"/>
      <c r="C215" s="3"/>
    </row>
    <row r="216" spans="1:3" ht="16.350000000000001" customHeight="1" x14ac:dyDescent="0.25">
      <c r="A216" s="8"/>
      <c r="B216" s="8"/>
      <c r="C216" s="3"/>
    </row>
    <row r="217" spans="1:3" ht="16.350000000000001" customHeight="1" x14ac:dyDescent="0.25">
      <c r="A217" s="13"/>
      <c r="B217" s="13"/>
      <c r="C217" s="3"/>
    </row>
    <row r="218" spans="1:3" ht="16.350000000000001" customHeight="1" x14ac:dyDescent="0.25">
      <c r="A218" s="14"/>
      <c r="B218" s="14"/>
      <c r="C218" s="3"/>
    </row>
    <row r="219" spans="1:3" ht="16.350000000000001" customHeight="1" x14ac:dyDescent="0.25">
      <c r="A219" s="14"/>
      <c r="B219" s="14"/>
      <c r="C219" s="3"/>
    </row>
    <row r="220" spans="1:3" ht="16.350000000000001" customHeight="1" x14ac:dyDescent="0.25">
      <c r="A220" s="15"/>
      <c r="B220" s="15"/>
      <c r="C220" s="3"/>
    </row>
    <row r="221" spans="1:3" ht="16.350000000000001" customHeight="1" x14ac:dyDescent="0.25">
      <c r="A221" s="14"/>
      <c r="B221" s="14"/>
      <c r="C221" s="3"/>
    </row>
    <row r="222" spans="1:3" ht="16.350000000000001" customHeight="1" x14ac:dyDescent="0.25">
      <c r="A222" s="11"/>
      <c r="B222" s="11"/>
      <c r="C222" s="3"/>
    </row>
    <row r="223" spans="1:3" ht="16.350000000000001" customHeight="1" x14ac:dyDescent="0.25">
      <c r="A223" s="7"/>
      <c r="B223" s="7"/>
      <c r="C223" s="3"/>
    </row>
    <row r="224" spans="1:3" ht="16.350000000000001" customHeight="1" x14ac:dyDescent="0.25">
      <c r="A224" s="8"/>
      <c r="B224" s="8"/>
      <c r="C224" s="3"/>
    </row>
    <row r="225" spans="1:3" ht="16.350000000000001" customHeight="1" x14ac:dyDescent="0.25">
      <c r="A225" s="9"/>
      <c r="B225" s="9"/>
      <c r="C225" s="3"/>
    </row>
    <row r="226" spans="1:3" ht="16.350000000000001" customHeight="1" x14ac:dyDescent="0.25">
      <c r="A226" s="11"/>
      <c r="B226" s="11"/>
      <c r="C226" s="3"/>
    </row>
    <row r="227" spans="1:3" ht="16.350000000000001" customHeight="1" x14ac:dyDescent="0.25">
      <c r="A227" s="10"/>
      <c r="B227" s="10"/>
      <c r="C227" s="3"/>
    </row>
    <row r="228" spans="1:3" ht="16.350000000000001" customHeight="1" x14ac:dyDescent="0.25">
      <c r="A228" s="20"/>
      <c r="B228" s="20"/>
      <c r="C228" s="3"/>
    </row>
    <row r="229" spans="1:3" ht="16.350000000000001" customHeight="1" x14ac:dyDescent="0.25">
      <c r="A229" s="8"/>
      <c r="B229" s="8"/>
      <c r="C229" s="3"/>
    </row>
    <row r="230" spans="1:3" ht="16.350000000000001" customHeight="1" x14ac:dyDescent="0.25">
      <c r="A230" s="13"/>
      <c r="B230" s="13"/>
      <c r="C230" s="3"/>
    </row>
    <row r="231" spans="1:3" ht="16.350000000000001" customHeight="1" x14ac:dyDescent="0.25">
      <c r="A231" s="14"/>
      <c r="B231" s="14"/>
      <c r="C231" s="3"/>
    </row>
    <row r="232" spans="1:3" ht="16.350000000000001" customHeight="1" x14ac:dyDescent="0.25">
      <c r="A232" s="14"/>
      <c r="B232" s="14"/>
      <c r="C232" s="3"/>
    </row>
    <row r="233" spans="1:3" ht="16.350000000000001" customHeight="1" x14ac:dyDescent="0.25">
      <c r="A233" s="15"/>
      <c r="B233" s="15"/>
      <c r="C233" s="3"/>
    </row>
    <row r="234" spans="1:3" ht="16.350000000000001" customHeight="1" x14ac:dyDescent="0.25">
      <c r="A234" s="14"/>
      <c r="B234" s="14"/>
      <c r="C234" s="3"/>
    </row>
    <row r="235" spans="1:3" ht="16.350000000000001" customHeight="1" x14ac:dyDescent="0.25">
      <c r="A235" s="21"/>
      <c r="B235" s="21"/>
      <c r="C235" s="3"/>
    </row>
    <row r="236" spans="1:3" ht="16.350000000000001" customHeight="1" x14ac:dyDescent="0.25">
      <c r="A236" s="7"/>
      <c r="B236" s="7"/>
      <c r="C236" s="3"/>
    </row>
    <row r="237" spans="1:3" ht="16.350000000000001" customHeight="1" x14ac:dyDescent="0.25">
      <c r="A237" s="8"/>
      <c r="B237" s="8"/>
      <c r="C237" s="3"/>
    </row>
    <row r="238" spans="1:3" ht="16.350000000000001" customHeight="1" x14ac:dyDescent="0.25">
      <c r="A238" s="9"/>
      <c r="B238" s="9"/>
      <c r="C238" s="3"/>
    </row>
    <row r="239" spans="1:3" ht="16.350000000000001" customHeight="1" x14ac:dyDescent="0.25">
      <c r="A239" s="11"/>
      <c r="B239" s="11"/>
      <c r="C239" s="3"/>
    </row>
    <row r="240" spans="1:3" ht="16.350000000000001" customHeight="1" x14ac:dyDescent="0.25">
      <c r="A240" s="10"/>
      <c r="B240" s="10"/>
      <c r="C240" s="3"/>
    </row>
    <row r="241" spans="1:3" ht="16.350000000000001" customHeight="1" x14ac:dyDescent="0.25">
      <c r="A241" s="22"/>
      <c r="B241" s="22"/>
      <c r="C241" s="3"/>
    </row>
    <row r="242" spans="1:3" ht="16.350000000000001" customHeight="1" x14ac:dyDescent="0.25">
      <c r="A242" s="8"/>
      <c r="B242" s="8"/>
      <c r="C242" s="3"/>
    </row>
    <row r="243" spans="1:3" ht="16.350000000000001" customHeight="1" x14ac:dyDescent="0.25">
      <c r="A243" s="13"/>
      <c r="B243" s="13"/>
      <c r="C243" s="3"/>
    </row>
    <row r="244" spans="1:3" ht="16.350000000000001" customHeight="1" x14ac:dyDescent="0.25">
      <c r="A244" s="14"/>
      <c r="B244" s="14"/>
      <c r="C244" s="3"/>
    </row>
    <row r="245" spans="1:3" ht="16.350000000000001" customHeight="1" x14ac:dyDescent="0.25">
      <c r="A245" s="14"/>
      <c r="B245" s="14"/>
      <c r="C245" s="3"/>
    </row>
    <row r="246" spans="1:3" ht="16.350000000000001" customHeight="1" x14ac:dyDescent="0.25">
      <c r="A246" s="15"/>
      <c r="B246" s="15"/>
      <c r="C246" s="3"/>
    </row>
    <row r="247" spans="1:3" ht="16.350000000000001" customHeight="1" x14ac:dyDescent="0.25">
      <c r="A247" s="15"/>
      <c r="B247" s="15"/>
      <c r="C247" s="3"/>
    </row>
    <row r="248" spans="1:3" ht="16.350000000000001" customHeight="1" x14ac:dyDescent="0.25">
      <c r="A248" s="24"/>
      <c r="B248" s="24"/>
      <c r="C248" s="3"/>
    </row>
    <row r="249" spans="1:3" ht="16.350000000000001" customHeight="1" x14ac:dyDescent="0.25">
      <c r="A249" s="7"/>
      <c r="B249" s="7"/>
      <c r="C249" s="3"/>
    </row>
    <row r="250" spans="1:3" ht="16.350000000000001" customHeight="1" x14ac:dyDescent="0.25">
      <c r="A250" s="8"/>
      <c r="B250" s="8"/>
      <c r="C250" s="3"/>
    </row>
    <row r="251" spans="1:3" ht="16.350000000000001" customHeight="1" x14ac:dyDescent="0.25">
      <c r="A251" s="9"/>
      <c r="B251" s="9"/>
      <c r="C251" s="3"/>
    </row>
    <row r="252" spans="1:3" ht="16.350000000000001" customHeight="1" x14ac:dyDescent="0.25">
      <c r="A252" s="11"/>
      <c r="B252" s="11"/>
      <c r="C252" s="3"/>
    </row>
    <row r="253" spans="1:3" ht="16.350000000000001" customHeight="1" x14ac:dyDescent="0.25">
      <c r="A253" s="10"/>
      <c r="B253" s="10"/>
      <c r="C253" s="3"/>
    </row>
    <row r="254" spans="1:3" ht="16.350000000000001" customHeight="1" x14ac:dyDescent="0.25">
      <c r="A254" s="25"/>
      <c r="B254" s="25"/>
      <c r="C254" s="3"/>
    </row>
    <row r="255" spans="1:3" ht="16.350000000000001" customHeight="1" x14ac:dyDescent="0.25">
      <c r="A255" s="8"/>
      <c r="B255" s="8"/>
      <c r="C255" s="3"/>
    </row>
    <row r="256" spans="1:3" ht="16.350000000000001" customHeight="1" x14ac:dyDescent="0.25">
      <c r="A256" s="13"/>
      <c r="B256" s="13"/>
      <c r="C256" s="3"/>
    </row>
    <row r="257" spans="1:3" ht="16.350000000000001" customHeight="1" x14ac:dyDescent="0.25">
      <c r="A257" s="14"/>
      <c r="B257" s="14"/>
      <c r="C257" s="3"/>
    </row>
    <row r="258" spans="1:3" ht="16.350000000000001" customHeight="1" x14ac:dyDescent="0.25">
      <c r="A258" s="14"/>
      <c r="B258" s="14"/>
      <c r="C258" s="3"/>
    </row>
    <row r="259" spans="1:3" ht="16.350000000000001" customHeight="1" x14ac:dyDescent="0.25">
      <c r="A259" s="15"/>
      <c r="B259" s="15"/>
      <c r="C259" s="3"/>
    </row>
    <row r="260" spans="1:3" ht="16.350000000000001" customHeight="1" x14ac:dyDescent="0.25">
      <c r="A260" s="1"/>
      <c r="B260" s="1"/>
      <c r="C260" s="3"/>
    </row>
    <row r="261" spans="1:3" ht="16.350000000000001" customHeight="1" x14ac:dyDescent="0.25">
      <c r="A261" s="1"/>
      <c r="B261" s="1"/>
      <c r="C261" s="3"/>
    </row>
    <row r="262" spans="1:3" ht="16.350000000000001" customHeight="1" x14ac:dyDescent="0.25">
      <c r="A262" s="1"/>
      <c r="B262" s="1"/>
      <c r="C262" s="3"/>
    </row>
    <row r="263" spans="1:3" ht="16.350000000000001" customHeight="1" x14ac:dyDescent="0.25">
      <c r="A263" s="1"/>
      <c r="B263" s="1"/>
      <c r="C263" s="3"/>
    </row>
    <row r="264" spans="1:3" ht="16.350000000000001" customHeight="1" x14ac:dyDescent="0.25">
      <c r="A264" s="1"/>
      <c r="B264" s="1"/>
      <c r="C264" s="3"/>
    </row>
    <row r="265" spans="1:3" ht="16.350000000000001" customHeight="1" x14ac:dyDescent="0.25">
      <c r="A265" s="1"/>
      <c r="B265" s="1"/>
      <c r="C265" s="3"/>
    </row>
    <row r="266" spans="1:3" ht="16.350000000000001" customHeight="1" x14ac:dyDescent="0.25">
      <c r="A266" s="1"/>
      <c r="B266" s="1"/>
      <c r="C266" s="3"/>
    </row>
    <row r="267" spans="1:3" ht="16.350000000000001" customHeight="1" x14ac:dyDescent="0.25">
      <c r="A267" s="1"/>
      <c r="B267" s="1"/>
      <c r="C267" s="3"/>
    </row>
    <row r="268" spans="1:3" ht="16.350000000000001" customHeight="1" x14ac:dyDescent="0.25">
      <c r="A268" s="1"/>
      <c r="B268" s="1"/>
      <c r="C268" s="3"/>
    </row>
    <row r="269" spans="1:3" ht="16.350000000000001" customHeight="1" x14ac:dyDescent="0.25">
      <c r="A269" s="1"/>
      <c r="B269" s="1"/>
      <c r="C269" s="3"/>
    </row>
    <row r="270" spans="1:3" ht="16.350000000000001" customHeight="1" x14ac:dyDescent="0.25">
      <c r="A270" s="1"/>
      <c r="B270" s="1"/>
      <c r="C270" s="3"/>
    </row>
    <row r="271" spans="1:3" ht="16.350000000000001" customHeight="1" x14ac:dyDescent="0.25">
      <c r="A271" s="1"/>
      <c r="B271" s="1"/>
      <c r="C271" s="3"/>
    </row>
    <row r="272" spans="1:3" ht="16.350000000000001" customHeight="1" x14ac:dyDescent="0.25">
      <c r="A272" s="1"/>
      <c r="B272" s="1"/>
      <c r="C272" s="3"/>
    </row>
    <row r="273" spans="1:3" ht="16.350000000000001" customHeight="1" x14ac:dyDescent="0.25">
      <c r="A273" s="1"/>
      <c r="B273" s="1"/>
      <c r="C273" s="3"/>
    </row>
    <row r="274" spans="1:3" ht="16.350000000000001" customHeight="1" x14ac:dyDescent="0.25">
      <c r="A274" s="1"/>
      <c r="B274" s="1"/>
      <c r="C274" s="3"/>
    </row>
    <row r="275" spans="1:3" ht="16.350000000000001" customHeight="1" x14ac:dyDescent="0.25">
      <c r="A275" s="1"/>
      <c r="B275" s="1"/>
      <c r="C275" s="3"/>
    </row>
    <row r="276" spans="1:3" ht="16.350000000000001" customHeight="1" x14ac:dyDescent="0.25">
      <c r="A276" s="1"/>
      <c r="B276" s="1"/>
      <c r="C276" s="3"/>
    </row>
    <row r="277" spans="1:3" ht="16.350000000000001" customHeight="1" x14ac:dyDescent="0.25">
      <c r="A277" s="1"/>
      <c r="B277" s="1"/>
      <c r="C277" s="3"/>
    </row>
    <row r="278" spans="1:3" ht="16.350000000000001" customHeight="1" x14ac:dyDescent="0.25">
      <c r="A278" s="1"/>
      <c r="B278" s="1"/>
      <c r="C278" s="3"/>
    </row>
    <row r="279" spans="1:3" ht="16.350000000000001" customHeight="1" x14ac:dyDescent="0.25">
      <c r="A279" s="1"/>
      <c r="B279" s="1"/>
      <c r="C279" s="3"/>
    </row>
    <row r="280" spans="1:3" ht="16.350000000000001" customHeight="1" x14ac:dyDescent="0.25">
      <c r="A280" s="1"/>
      <c r="B280" s="1"/>
      <c r="C280" s="3"/>
    </row>
    <row r="281" spans="1:3" ht="16.350000000000001" customHeight="1" x14ac:dyDescent="0.25">
      <c r="A281" s="1"/>
      <c r="B281" s="1"/>
      <c r="C281" s="3"/>
    </row>
    <row r="282" spans="1:3" ht="16.350000000000001" customHeight="1" x14ac:dyDescent="0.25">
      <c r="A282" s="1"/>
      <c r="B282" s="1"/>
      <c r="C282" s="3"/>
    </row>
    <row r="283" spans="1:3" ht="16.350000000000001" customHeight="1" x14ac:dyDescent="0.25">
      <c r="A283" s="1"/>
      <c r="B283" s="1"/>
      <c r="C283" s="3"/>
    </row>
    <row r="284" spans="1:3" ht="16.350000000000001" customHeight="1" x14ac:dyDescent="0.25">
      <c r="A284" s="1"/>
      <c r="B284" s="1"/>
      <c r="C284" s="3"/>
    </row>
    <row r="285" spans="1:3" ht="16.350000000000001" customHeight="1" x14ac:dyDescent="0.25">
      <c r="A285" s="1"/>
      <c r="B285" s="1"/>
      <c r="C285" s="3"/>
    </row>
    <row r="286" spans="1:3" ht="16.350000000000001" customHeight="1" x14ac:dyDescent="0.25">
      <c r="A286" s="1"/>
      <c r="B286" s="1"/>
      <c r="C286" s="3"/>
    </row>
    <row r="287" spans="1:3" ht="16.350000000000001" customHeight="1" x14ac:dyDescent="0.25">
      <c r="A287" s="1"/>
      <c r="B287" s="1"/>
      <c r="C287" s="3"/>
    </row>
    <row r="288" spans="1:3" ht="16.350000000000001" customHeight="1" x14ac:dyDescent="0.25">
      <c r="A288" s="1"/>
      <c r="B288" s="1"/>
      <c r="C288" s="3"/>
    </row>
    <row r="289" spans="1:3" ht="16.350000000000001" customHeight="1" x14ac:dyDescent="0.25">
      <c r="A289" s="1"/>
      <c r="B289" s="1"/>
      <c r="C289" s="3"/>
    </row>
    <row r="290" spans="1:3" ht="16.350000000000001" customHeight="1" x14ac:dyDescent="0.25">
      <c r="A290" s="1"/>
      <c r="B290" s="1"/>
      <c r="C290" s="3"/>
    </row>
    <row r="291" spans="1:3" ht="16.350000000000001" customHeight="1" x14ac:dyDescent="0.25">
      <c r="A291" s="1"/>
      <c r="B291" s="1"/>
      <c r="C291" s="3"/>
    </row>
    <row r="292" spans="1:3" ht="16.350000000000001" customHeight="1" x14ac:dyDescent="0.25">
      <c r="A292" s="1"/>
      <c r="B292" s="1"/>
      <c r="C292" s="3"/>
    </row>
    <row r="293" spans="1:3" ht="16.350000000000001" customHeight="1" x14ac:dyDescent="0.25">
      <c r="A293" s="1"/>
      <c r="B293" s="1"/>
      <c r="C293" s="3"/>
    </row>
    <row r="294" spans="1:3" ht="16.350000000000001" customHeight="1" x14ac:dyDescent="0.25">
      <c r="A294" s="1"/>
      <c r="B294" s="1"/>
      <c r="C294" s="3"/>
    </row>
    <row r="295" spans="1:3" ht="16.350000000000001" customHeight="1" x14ac:dyDescent="0.25">
      <c r="A295" s="1"/>
      <c r="B295" s="1"/>
      <c r="C295" s="3"/>
    </row>
    <row r="296" spans="1:3" ht="16.350000000000001" customHeight="1" x14ac:dyDescent="0.25">
      <c r="A296" s="1"/>
      <c r="B296" s="1"/>
      <c r="C296" s="3"/>
    </row>
    <row r="297" spans="1:3" ht="16.350000000000001" customHeight="1" x14ac:dyDescent="0.25">
      <c r="A297" s="1"/>
      <c r="B297" s="1"/>
      <c r="C297" s="3"/>
    </row>
    <row r="298" spans="1:3" ht="16.350000000000001" customHeight="1" x14ac:dyDescent="0.25">
      <c r="A298" s="1"/>
      <c r="B298" s="1"/>
      <c r="C298" s="3"/>
    </row>
    <row r="299" spans="1:3" ht="16.350000000000001" customHeight="1" x14ac:dyDescent="0.25">
      <c r="A299" s="1"/>
      <c r="B299" s="1"/>
      <c r="C299" s="3"/>
    </row>
    <row r="300" spans="1:3" ht="16.350000000000001" customHeight="1" x14ac:dyDescent="0.25">
      <c r="A300" s="1"/>
      <c r="B300" s="1"/>
      <c r="C300" s="3"/>
    </row>
  </sheetData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44"/>
  <sheetViews>
    <sheetView topLeftCell="A121" workbookViewId="0">
      <selection activeCell="Y143" sqref="Y143"/>
    </sheetView>
  </sheetViews>
  <sheetFormatPr defaultColWidth="11.44140625" defaultRowHeight="13.2" x14ac:dyDescent="0.25"/>
  <cols>
    <col min="1" max="1" width="15" customWidth="1"/>
    <col min="2" max="2" width="8.6640625" customWidth="1"/>
    <col min="3" max="14" width="9.109375" customWidth="1"/>
    <col min="15" max="15" width="12.77734375" customWidth="1"/>
  </cols>
  <sheetData>
    <row r="1" spans="1:28" ht="29.7" customHeight="1" x14ac:dyDescent="0.25">
      <c r="A1" s="40" t="s">
        <v>19</v>
      </c>
      <c r="B1" s="40" t="s">
        <v>20</v>
      </c>
      <c r="C1" s="40" t="s">
        <v>0</v>
      </c>
      <c r="D1" s="40">
        <v>2002</v>
      </c>
      <c r="E1" s="40">
        <v>2003</v>
      </c>
      <c r="F1" s="40">
        <v>2004</v>
      </c>
      <c r="G1" s="40">
        <v>2005</v>
      </c>
      <c r="H1" s="40">
        <v>2006</v>
      </c>
      <c r="I1" s="40">
        <v>2007</v>
      </c>
      <c r="J1" s="40">
        <v>2008</v>
      </c>
      <c r="K1" s="40">
        <v>2009</v>
      </c>
      <c r="L1" s="40">
        <v>2010</v>
      </c>
      <c r="M1" s="40">
        <v>2011</v>
      </c>
      <c r="N1" s="40">
        <v>2012</v>
      </c>
      <c r="O1" s="40">
        <v>2013</v>
      </c>
      <c r="P1" s="40">
        <v>2014</v>
      </c>
      <c r="Q1" s="40">
        <v>2015</v>
      </c>
      <c r="R1" s="40">
        <v>2016</v>
      </c>
      <c r="S1" s="40">
        <v>2017</v>
      </c>
      <c r="T1" s="40">
        <v>2018</v>
      </c>
      <c r="U1" s="40">
        <v>2019</v>
      </c>
      <c r="V1" s="40">
        <v>2020</v>
      </c>
      <c r="W1" s="40">
        <v>2021</v>
      </c>
      <c r="X1" s="40">
        <v>2022</v>
      </c>
      <c r="Y1" s="40">
        <v>2023</v>
      </c>
    </row>
    <row r="2" spans="1:28" ht="16.350000000000001" customHeight="1" x14ac:dyDescent="0.25">
      <c r="A2" s="2">
        <v>1</v>
      </c>
      <c r="B2" s="2" t="s">
        <v>21</v>
      </c>
      <c r="C2" s="37" t="s">
        <v>21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38">
        <f>P$117+P$143</f>
        <v>4.707571428571429E-3</v>
      </c>
      <c r="Q2" s="38">
        <f t="shared" ref="Q2:Y17" si="0">Q$117+Q$143</f>
        <v>-5.7726535714285716E-2</v>
      </c>
      <c r="R2" s="38">
        <f t="shared" si="0"/>
        <v>-5.8292482142857149E-2</v>
      </c>
      <c r="S2" s="38">
        <f t="shared" si="0"/>
        <v>-4.6420875000000014E-2</v>
      </c>
      <c r="T2" s="38">
        <f t="shared" si="0"/>
        <v>-2.6659285714285712E-2</v>
      </c>
      <c r="U2" s="38">
        <f t="shared" si="0"/>
        <v>4.9900257142857143E-3</v>
      </c>
      <c r="V2" s="38">
        <f t="shared" si="0"/>
        <v>5.0371014285714288E-3</v>
      </c>
      <c r="W2" s="38">
        <f t="shared" si="0"/>
        <v>-6.112221428571428E-2</v>
      </c>
      <c r="X2" s="38">
        <f t="shared" si="0"/>
        <v>-6.2254107142857153E-2</v>
      </c>
      <c r="Y2" s="38">
        <f t="shared" si="0"/>
        <v>-2.8710000000000006E-2</v>
      </c>
      <c r="AB2" s="36"/>
    </row>
    <row r="3" spans="1:28" ht="16.350000000000001" customHeight="1" x14ac:dyDescent="0.25">
      <c r="A3" s="4">
        <v>1.1000000000000001</v>
      </c>
      <c r="B3" s="4" t="s">
        <v>22</v>
      </c>
      <c r="C3" s="37" t="s">
        <v>22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38">
        <f t="shared" ref="P3:Y34" si="1">P$117+P$143</f>
        <v>4.707571428571429E-3</v>
      </c>
      <c r="Q3" s="38">
        <f t="shared" si="0"/>
        <v>-5.7726535714285716E-2</v>
      </c>
      <c r="R3" s="38">
        <f t="shared" si="0"/>
        <v>-5.8292482142857149E-2</v>
      </c>
      <c r="S3" s="38">
        <f t="shared" si="0"/>
        <v>-4.6420875000000014E-2</v>
      </c>
      <c r="T3" s="38">
        <f t="shared" si="0"/>
        <v>-2.6659285714285712E-2</v>
      </c>
      <c r="U3" s="38">
        <f t="shared" si="0"/>
        <v>4.9900257142857143E-3</v>
      </c>
      <c r="V3" s="38">
        <f t="shared" si="0"/>
        <v>5.0371014285714288E-3</v>
      </c>
      <c r="W3" s="38">
        <f t="shared" si="0"/>
        <v>-6.112221428571428E-2</v>
      </c>
      <c r="X3" s="38">
        <f t="shared" si="0"/>
        <v>-6.2254107142857153E-2</v>
      </c>
      <c r="Y3" s="38">
        <f t="shared" si="0"/>
        <v>-2.8710000000000006E-2</v>
      </c>
      <c r="AB3" s="38"/>
    </row>
    <row r="4" spans="1:28" ht="16.350000000000001" customHeight="1" x14ac:dyDescent="0.25">
      <c r="A4" s="5" t="s">
        <v>1</v>
      </c>
      <c r="B4" s="5" t="s">
        <v>23</v>
      </c>
      <c r="C4" s="37" t="s">
        <v>23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38">
        <f t="shared" si="1"/>
        <v>4.707571428571429E-3</v>
      </c>
      <c r="Q4" s="38">
        <f t="shared" si="0"/>
        <v>-5.7726535714285716E-2</v>
      </c>
      <c r="R4" s="38">
        <f t="shared" si="0"/>
        <v>-5.8292482142857149E-2</v>
      </c>
      <c r="S4" s="38">
        <f t="shared" si="0"/>
        <v>-4.6420875000000014E-2</v>
      </c>
      <c r="T4" s="38">
        <f t="shared" si="0"/>
        <v>-2.6659285714285712E-2</v>
      </c>
      <c r="U4" s="38">
        <f t="shared" si="0"/>
        <v>4.9900257142857143E-3</v>
      </c>
      <c r="V4" s="38">
        <f t="shared" si="0"/>
        <v>5.0371014285714288E-3</v>
      </c>
      <c r="W4" s="38">
        <f t="shared" si="0"/>
        <v>-6.112221428571428E-2</v>
      </c>
      <c r="X4" s="38">
        <f t="shared" si="0"/>
        <v>-6.2254107142857153E-2</v>
      </c>
      <c r="Y4" s="38">
        <f t="shared" si="0"/>
        <v>-2.8710000000000006E-2</v>
      </c>
      <c r="AB4" s="38"/>
    </row>
    <row r="5" spans="1:28" ht="16.350000000000001" customHeight="1" x14ac:dyDescent="0.25">
      <c r="A5" s="6" t="s">
        <v>2</v>
      </c>
      <c r="B5" s="6" t="s">
        <v>24</v>
      </c>
      <c r="C5" s="37" t="s">
        <v>24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38">
        <f t="shared" si="1"/>
        <v>4.707571428571429E-3</v>
      </c>
      <c r="Q5" s="38">
        <f t="shared" si="0"/>
        <v>-5.7726535714285716E-2</v>
      </c>
      <c r="R5" s="38">
        <f t="shared" si="0"/>
        <v>-5.8292482142857149E-2</v>
      </c>
      <c r="S5" s="38">
        <f t="shared" si="0"/>
        <v>-4.6420875000000014E-2</v>
      </c>
      <c r="T5" s="38">
        <f t="shared" si="0"/>
        <v>-2.6659285714285712E-2</v>
      </c>
      <c r="U5" s="38">
        <f t="shared" si="0"/>
        <v>4.9900257142857143E-3</v>
      </c>
      <c r="V5" s="38">
        <f t="shared" si="0"/>
        <v>5.0371014285714288E-3</v>
      </c>
      <c r="W5" s="38">
        <f t="shared" si="0"/>
        <v>-6.112221428571428E-2</v>
      </c>
      <c r="X5" s="38">
        <f t="shared" si="0"/>
        <v>-6.2254107142857153E-2</v>
      </c>
      <c r="Y5" s="38">
        <f t="shared" si="0"/>
        <v>-2.8710000000000006E-2</v>
      </c>
      <c r="AB5" s="38"/>
    </row>
    <row r="6" spans="1:28" ht="16.350000000000001" customHeight="1" x14ac:dyDescent="0.25">
      <c r="A6" s="7" t="s">
        <v>3</v>
      </c>
      <c r="B6" s="7" t="s">
        <v>25</v>
      </c>
      <c r="C6" s="37" t="s">
        <v>25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38">
        <f t="shared" si="1"/>
        <v>4.707571428571429E-3</v>
      </c>
      <c r="Q6" s="38">
        <f t="shared" si="0"/>
        <v>-5.7726535714285716E-2</v>
      </c>
      <c r="R6" s="38">
        <f t="shared" si="0"/>
        <v>-5.8292482142857149E-2</v>
      </c>
      <c r="S6" s="38">
        <f t="shared" si="0"/>
        <v>-4.6420875000000014E-2</v>
      </c>
      <c r="T6" s="38">
        <f t="shared" si="0"/>
        <v>-2.6659285714285712E-2</v>
      </c>
      <c r="U6" s="38">
        <f t="shared" si="0"/>
        <v>4.9900257142857143E-3</v>
      </c>
      <c r="V6" s="38">
        <f t="shared" si="0"/>
        <v>5.0371014285714288E-3</v>
      </c>
      <c r="W6" s="38">
        <f t="shared" si="0"/>
        <v>-6.112221428571428E-2</v>
      </c>
      <c r="X6" s="38">
        <f t="shared" si="0"/>
        <v>-6.2254107142857153E-2</v>
      </c>
      <c r="Y6" s="38">
        <f t="shared" si="0"/>
        <v>-2.8710000000000006E-2</v>
      </c>
      <c r="AB6" s="38"/>
    </row>
    <row r="7" spans="1:28" ht="16.350000000000001" customHeight="1" x14ac:dyDescent="0.25">
      <c r="A7" s="8" t="s">
        <v>4</v>
      </c>
      <c r="B7" s="8" t="s">
        <v>26</v>
      </c>
      <c r="C7" s="37" t="s">
        <v>26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38">
        <f t="shared" si="1"/>
        <v>4.707571428571429E-3</v>
      </c>
      <c r="Q7" s="38">
        <f t="shared" si="0"/>
        <v>-5.7726535714285716E-2</v>
      </c>
      <c r="R7" s="38">
        <f t="shared" si="0"/>
        <v>-5.8292482142857149E-2</v>
      </c>
      <c r="S7" s="38">
        <f t="shared" si="0"/>
        <v>-4.6420875000000014E-2</v>
      </c>
      <c r="T7" s="38">
        <f t="shared" si="0"/>
        <v>-2.6659285714285712E-2</v>
      </c>
      <c r="U7" s="38">
        <f t="shared" si="0"/>
        <v>4.9900257142857143E-3</v>
      </c>
      <c r="V7" s="38">
        <f t="shared" si="0"/>
        <v>5.0371014285714288E-3</v>
      </c>
      <c r="W7" s="38">
        <f t="shared" si="0"/>
        <v>-6.112221428571428E-2</v>
      </c>
      <c r="X7" s="38">
        <f t="shared" si="0"/>
        <v>-6.2254107142857153E-2</v>
      </c>
      <c r="Y7" s="38">
        <f t="shared" si="0"/>
        <v>-2.8710000000000006E-2</v>
      </c>
      <c r="AB7" s="38"/>
    </row>
    <row r="8" spans="1:28" ht="16.350000000000001" customHeight="1" x14ac:dyDescent="0.25">
      <c r="A8" s="9" t="s">
        <v>5</v>
      </c>
      <c r="B8" s="9" t="s">
        <v>27</v>
      </c>
      <c r="C8" s="37" t="s">
        <v>27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38">
        <f t="shared" si="1"/>
        <v>4.707571428571429E-3</v>
      </c>
      <c r="Q8" s="38">
        <f t="shared" si="0"/>
        <v>-5.7726535714285716E-2</v>
      </c>
      <c r="R8" s="38">
        <f t="shared" si="0"/>
        <v>-5.8292482142857149E-2</v>
      </c>
      <c r="S8" s="38">
        <f t="shared" si="0"/>
        <v>-4.6420875000000014E-2</v>
      </c>
      <c r="T8" s="38">
        <f t="shared" si="0"/>
        <v>-2.6659285714285712E-2</v>
      </c>
      <c r="U8" s="38">
        <f t="shared" si="0"/>
        <v>4.9900257142857143E-3</v>
      </c>
      <c r="V8" s="38">
        <f t="shared" si="0"/>
        <v>5.0371014285714288E-3</v>
      </c>
      <c r="W8" s="38">
        <f t="shared" si="0"/>
        <v>-6.112221428571428E-2</v>
      </c>
      <c r="X8" s="38">
        <f t="shared" si="0"/>
        <v>-6.2254107142857153E-2</v>
      </c>
      <c r="Y8" s="38">
        <f t="shared" si="0"/>
        <v>-2.8710000000000006E-2</v>
      </c>
      <c r="AB8" s="38"/>
    </row>
    <row r="9" spans="1:28" ht="16.350000000000001" customHeight="1" x14ac:dyDescent="0.25">
      <c r="A9" s="10" t="s">
        <v>28</v>
      </c>
      <c r="B9" s="10" t="s">
        <v>29</v>
      </c>
      <c r="C9" s="37" t="s">
        <v>29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38">
        <f t="shared" si="1"/>
        <v>4.707571428571429E-3</v>
      </c>
      <c r="Q9" s="38">
        <f t="shared" si="0"/>
        <v>-5.7726535714285716E-2</v>
      </c>
      <c r="R9" s="38">
        <f t="shared" si="0"/>
        <v>-5.8292482142857149E-2</v>
      </c>
      <c r="S9" s="38">
        <f t="shared" si="0"/>
        <v>-4.6420875000000014E-2</v>
      </c>
      <c r="T9" s="38">
        <f t="shared" si="0"/>
        <v>-2.6659285714285712E-2</v>
      </c>
      <c r="U9" s="38">
        <f t="shared" si="0"/>
        <v>4.9900257142857143E-3</v>
      </c>
      <c r="V9" s="38">
        <f t="shared" si="0"/>
        <v>5.0371014285714288E-3</v>
      </c>
      <c r="W9" s="38">
        <f t="shared" si="0"/>
        <v>-6.112221428571428E-2</v>
      </c>
      <c r="X9" s="38">
        <f t="shared" si="0"/>
        <v>-6.2254107142857153E-2</v>
      </c>
      <c r="Y9" s="38">
        <f t="shared" si="0"/>
        <v>-2.8710000000000006E-2</v>
      </c>
      <c r="AB9" s="38"/>
    </row>
    <row r="10" spans="1:28" ht="16.350000000000001" customHeight="1" x14ac:dyDescent="0.25">
      <c r="A10" s="11" t="s">
        <v>30</v>
      </c>
      <c r="B10" s="11" t="s">
        <v>31</v>
      </c>
      <c r="C10" s="37" t="s">
        <v>31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38">
        <f t="shared" si="1"/>
        <v>4.707571428571429E-3</v>
      </c>
      <c r="Q10" s="38">
        <f t="shared" si="0"/>
        <v>-5.7726535714285716E-2</v>
      </c>
      <c r="R10" s="38">
        <f t="shared" si="0"/>
        <v>-5.8292482142857149E-2</v>
      </c>
      <c r="S10" s="38">
        <f t="shared" si="0"/>
        <v>-4.6420875000000014E-2</v>
      </c>
      <c r="T10" s="38">
        <f t="shared" si="0"/>
        <v>-2.6659285714285712E-2</v>
      </c>
      <c r="U10" s="38">
        <f t="shared" si="0"/>
        <v>4.9900257142857143E-3</v>
      </c>
      <c r="V10" s="38">
        <f t="shared" si="0"/>
        <v>5.0371014285714288E-3</v>
      </c>
      <c r="W10" s="38">
        <f t="shared" si="0"/>
        <v>-6.112221428571428E-2</v>
      </c>
      <c r="X10" s="38">
        <f t="shared" si="0"/>
        <v>-6.2254107142857153E-2</v>
      </c>
      <c r="Y10" s="38">
        <f t="shared" si="0"/>
        <v>-2.8710000000000006E-2</v>
      </c>
      <c r="AB10" s="38"/>
    </row>
    <row r="11" spans="1:28" ht="16.350000000000001" customHeight="1" x14ac:dyDescent="0.25">
      <c r="A11" s="12" t="s">
        <v>6</v>
      </c>
      <c r="B11" s="12" t="s">
        <v>32</v>
      </c>
      <c r="C11" s="37" t="s">
        <v>32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38">
        <f t="shared" si="1"/>
        <v>4.707571428571429E-3</v>
      </c>
      <c r="Q11" s="38">
        <f t="shared" si="0"/>
        <v>-5.7726535714285716E-2</v>
      </c>
      <c r="R11" s="38">
        <f t="shared" si="0"/>
        <v>-5.8292482142857149E-2</v>
      </c>
      <c r="S11" s="38">
        <f t="shared" si="0"/>
        <v>-4.6420875000000014E-2</v>
      </c>
      <c r="T11" s="38">
        <f t="shared" si="0"/>
        <v>-2.6659285714285712E-2</v>
      </c>
      <c r="U11" s="38">
        <f t="shared" si="0"/>
        <v>4.9900257142857143E-3</v>
      </c>
      <c r="V11" s="38">
        <f t="shared" si="0"/>
        <v>5.0371014285714288E-3</v>
      </c>
      <c r="W11" s="38">
        <f t="shared" si="0"/>
        <v>-6.112221428571428E-2</v>
      </c>
      <c r="X11" s="38">
        <f t="shared" si="0"/>
        <v>-6.2254107142857153E-2</v>
      </c>
      <c r="Y11" s="38">
        <f t="shared" si="0"/>
        <v>-2.8710000000000006E-2</v>
      </c>
      <c r="AB11" s="38"/>
    </row>
    <row r="12" spans="1:28" ht="16.350000000000001" customHeight="1" x14ac:dyDescent="0.25">
      <c r="A12" s="8" t="s">
        <v>7</v>
      </c>
      <c r="B12" s="8" t="s">
        <v>33</v>
      </c>
      <c r="C12" s="37" t="s">
        <v>33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38">
        <f t="shared" si="1"/>
        <v>4.707571428571429E-3</v>
      </c>
      <c r="Q12" s="38">
        <f t="shared" si="0"/>
        <v>-5.7726535714285716E-2</v>
      </c>
      <c r="R12" s="38">
        <f t="shared" si="0"/>
        <v>-5.8292482142857149E-2</v>
      </c>
      <c r="S12" s="38">
        <f t="shared" si="0"/>
        <v>-4.6420875000000014E-2</v>
      </c>
      <c r="T12" s="38">
        <f t="shared" si="0"/>
        <v>-2.6659285714285712E-2</v>
      </c>
      <c r="U12" s="38">
        <f t="shared" si="0"/>
        <v>4.9900257142857143E-3</v>
      </c>
      <c r="V12" s="38">
        <f t="shared" si="0"/>
        <v>5.0371014285714288E-3</v>
      </c>
      <c r="W12" s="38">
        <f t="shared" si="0"/>
        <v>-6.112221428571428E-2</v>
      </c>
      <c r="X12" s="38">
        <f t="shared" si="0"/>
        <v>-6.2254107142857153E-2</v>
      </c>
      <c r="Y12" s="38">
        <f t="shared" si="0"/>
        <v>-2.8710000000000006E-2</v>
      </c>
      <c r="AB12" s="38"/>
    </row>
    <row r="13" spans="1:28" ht="16.350000000000001" customHeight="1" x14ac:dyDescent="0.25">
      <c r="A13" s="13">
        <v>1.2</v>
      </c>
      <c r="B13" s="13" t="s">
        <v>34</v>
      </c>
      <c r="C13" s="37" t="s">
        <v>34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38">
        <f t="shared" si="1"/>
        <v>4.707571428571429E-3</v>
      </c>
      <c r="Q13" s="38">
        <f t="shared" si="0"/>
        <v>-5.7726535714285716E-2</v>
      </c>
      <c r="R13" s="38">
        <f t="shared" si="0"/>
        <v>-5.8292482142857149E-2</v>
      </c>
      <c r="S13" s="38">
        <f t="shared" si="0"/>
        <v>-4.6420875000000014E-2</v>
      </c>
      <c r="T13" s="38">
        <f t="shared" si="0"/>
        <v>-2.6659285714285712E-2</v>
      </c>
      <c r="U13" s="38">
        <f t="shared" si="0"/>
        <v>4.9900257142857143E-3</v>
      </c>
      <c r="V13" s="38">
        <f t="shared" si="0"/>
        <v>5.0371014285714288E-3</v>
      </c>
      <c r="W13" s="38">
        <f t="shared" si="0"/>
        <v>-6.112221428571428E-2</v>
      </c>
      <c r="X13" s="38">
        <f t="shared" si="0"/>
        <v>-6.2254107142857153E-2</v>
      </c>
      <c r="Y13" s="38">
        <f t="shared" si="0"/>
        <v>-2.8710000000000006E-2</v>
      </c>
      <c r="AB13" s="38"/>
    </row>
    <row r="14" spans="1:28" ht="16.350000000000001" customHeight="1" x14ac:dyDescent="0.25">
      <c r="A14" s="14" t="s">
        <v>35</v>
      </c>
      <c r="B14" s="14" t="s">
        <v>36</v>
      </c>
      <c r="C14" s="37" t="s">
        <v>36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38">
        <f t="shared" si="1"/>
        <v>4.707571428571429E-3</v>
      </c>
      <c r="Q14" s="38">
        <f t="shared" si="0"/>
        <v>-5.7726535714285716E-2</v>
      </c>
      <c r="R14" s="38">
        <f t="shared" si="0"/>
        <v>-5.8292482142857149E-2</v>
      </c>
      <c r="S14" s="38">
        <f t="shared" si="0"/>
        <v>-4.6420875000000014E-2</v>
      </c>
      <c r="T14" s="38">
        <f t="shared" si="0"/>
        <v>-2.6659285714285712E-2</v>
      </c>
      <c r="U14" s="38">
        <f t="shared" si="0"/>
        <v>4.9900257142857143E-3</v>
      </c>
      <c r="V14" s="38">
        <f t="shared" si="0"/>
        <v>5.0371014285714288E-3</v>
      </c>
      <c r="W14" s="38">
        <f t="shared" si="0"/>
        <v>-6.112221428571428E-2</v>
      </c>
      <c r="X14" s="38">
        <f t="shared" si="0"/>
        <v>-6.2254107142857153E-2</v>
      </c>
      <c r="Y14" s="38">
        <f t="shared" si="0"/>
        <v>-2.8710000000000006E-2</v>
      </c>
      <c r="AB14" s="38"/>
    </row>
    <row r="15" spans="1:28" ht="16.350000000000001" customHeight="1" x14ac:dyDescent="0.25">
      <c r="A15" s="14" t="s">
        <v>37</v>
      </c>
      <c r="B15" s="14" t="s">
        <v>38</v>
      </c>
      <c r="C15" s="37" t="s">
        <v>38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38">
        <f t="shared" si="1"/>
        <v>4.707571428571429E-3</v>
      </c>
      <c r="Q15" s="38">
        <f t="shared" si="0"/>
        <v>-5.7726535714285716E-2</v>
      </c>
      <c r="R15" s="38">
        <f t="shared" si="0"/>
        <v>-5.8292482142857149E-2</v>
      </c>
      <c r="S15" s="38">
        <f t="shared" si="0"/>
        <v>-4.6420875000000014E-2</v>
      </c>
      <c r="T15" s="38">
        <f t="shared" si="0"/>
        <v>-2.6659285714285712E-2</v>
      </c>
      <c r="U15" s="38">
        <f t="shared" si="0"/>
        <v>4.9900257142857143E-3</v>
      </c>
      <c r="V15" s="38">
        <f t="shared" si="0"/>
        <v>5.0371014285714288E-3</v>
      </c>
      <c r="W15" s="38">
        <f t="shared" si="0"/>
        <v>-6.112221428571428E-2</v>
      </c>
      <c r="X15" s="38">
        <f t="shared" si="0"/>
        <v>-6.2254107142857153E-2</v>
      </c>
      <c r="Y15" s="38">
        <f t="shared" si="0"/>
        <v>-2.8710000000000006E-2</v>
      </c>
      <c r="AB15" s="38"/>
    </row>
    <row r="16" spans="1:28" ht="16.350000000000001" customHeight="1" x14ac:dyDescent="0.25">
      <c r="A16" s="15" t="s">
        <v>39</v>
      </c>
      <c r="B16" s="15" t="s">
        <v>40</v>
      </c>
      <c r="C16" s="37" t="s">
        <v>40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38">
        <f t="shared" si="1"/>
        <v>4.707571428571429E-3</v>
      </c>
      <c r="Q16" s="38">
        <f t="shared" si="0"/>
        <v>-5.7726535714285716E-2</v>
      </c>
      <c r="R16" s="38">
        <f t="shared" si="0"/>
        <v>-5.8292482142857149E-2</v>
      </c>
      <c r="S16" s="38">
        <f t="shared" si="0"/>
        <v>-4.6420875000000014E-2</v>
      </c>
      <c r="T16" s="38">
        <f t="shared" si="0"/>
        <v>-2.6659285714285712E-2</v>
      </c>
      <c r="U16" s="38">
        <f t="shared" si="0"/>
        <v>4.9900257142857143E-3</v>
      </c>
      <c r="V16" s="38">
        <f t="shared" si="0"/>
        <v>5.0371014285714288E-3</v>
      </c>
      <c r="W16" s="38">
        <f t="shared" si="0"/>
        <v>-6.112221428571428E-2</v>
      </c>
      <c r="X16" s="38">
        <f t="shared" si="0"/>
        <v>-6.2254107142857153E-2</v>
      </c>
      <c r="Y16" s="38">
        <f t="shared" si="0"/>
        <v>-2.8710000000000006E-2</v>
      </c>
      <c r="AB16" s="38"/>
    </row>
    <row r="17" spans="1:28" ht="16.350000000000001" customHeight="1" x14ac:dyDescent="0.25">
      <c r="A17" s="16" t="s">
        <v>41</v>
      </c>
      <c r="B17" s="16" t="s">
        <v>42</v>
      </c>
      <c r="C17" s="37" t="s">
        <v>42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38">
        <f t="shared" si="1"/>
        <v>4.707571428571429E-3</v>
      </c>
      <c r="Q17" s="38">
        <f t="shared" si="0"/>
        <v>-5.7726535714285716E-2</v>
      </c>
      <c r="R17" s="38">
        <f t="shared" si="0"/>
        <v>-5.8292482142857149E-2</v>
      </c>
      <c r="S17" s="38">
        <f t="shared" si="0"/>
        <v>-4.6420875000000014E-2</v>
      </c>
      <c r="T17" s="38">
        <f t="shared" si="0"/>
        <v>-2.6659285714285712E-2</v>
      </c>
      <c r="U17" s="38">
        <f t="shared" si="0"/>
        <v>4.9900257142857143E-3</v>
      </c>
      <c r="V17" s="38">
        <f t="shared" si="0"/>
        <v>5.0371014285714288E-3</v>
      </c>
      <c r="W17" s="38">
        <f t="shared" si="0"/>
        <v>-6.112221428571428E-2</v>
      </c>
      <c r="X17" s="38">
        <f t="shared" si="0"/>
        <v>-6.2254107142857153E-2</v>
      </c>
      <c r="Y17" s="38">
        <f t="shared" si="0"/>
        <v>-2.8710000000000006E-2</v>
      </c>
      <c r="AB17" s="38"/>
    </row>
    <row r="18" spans="1:28" ht="16.350000000000001" customHeight="1" x14ac:dyDescent="0.25">
      <c r="A18" s="17" t="s">
        <v>43</v>
      </c>
      <c r="B18" s="17" t="s">
        <v>44</v>
      </c>
      <c r="C18" s="37" t="s">
        <v>44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38">
        <f t="shared" si="1"/>
        <v>4.707571428571429E-3</v>
      </c>
      <c r="Q18" s="38">
        <f t="shared" si="1"/>
        <v>-5.7726535714285716E-2</v>
      </c>
      <c r="R18" s="38">
        <f t="shared" si="1"/>
        <v>-5.8292482142857149E-2</v>
      </c>
      <c r="S18" s="38">
        <f t="shared" si="1"/>
        <v>-4.6420875000000014E-2</v>
      </c>
      <c r="T18" s="38">
        <f t="shared" si="1"/>
        <v>-2.6659285714285712E-2</v>
      </c>
      <c r="U18" s="38">
        <f t="shared" si="1"/>
        <v>4.9900257142857143E-3</v>
      </c>
      <c r="V18" s="38">
        <f t="shared" si="1"/>
        <v>5.0371014285714288E-3</v>
      </c>
      <c r="W18" s="38">
        <f t="shared" si="1"/>
        <v>-6.112221428571428E-2</v>
      </c>
      <c r="X18" s="38">
        <f t="shared" si="1"/>
        <v>-6.2254107142857153E-2</v>
      </c>
      <c r="Y18" s="38">
        <f t="shared" si="1"/>
        <v>-2.8710000000000006E-2</v>
      </c>
      <c r="AB18" s="38"/>
    </row>
    <row r="19" spans="1:28" ht="16.350000000000001" customHeight="1" x14ac:dyDescent="0.25">
      <c r="A19" s="7">
        <v>1.3</v>
      </c>
      <c r="B19" s="7" t="s">
        <v>45</v>
      </c>
      <c r="C19" s="37" t="s">
        <v>45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38">
        <f t="shared" si="1"/>
        <v>4.707571428571429E-3</v>
      </c>
      <c r="Q19" s="38">
        <f t="shared" si="1"/>
        <v>-5.7726535714285716E-2</v>
      </c>
      <c r="R19" s="38">
        <f t="shared" si="1"/>
        <v>-5.8292482142857149E-2</v>
      </c>
      <c r="S19" s="38">
        <f t="shared" si="1"/>
        <v>-4.6420875000000014E-2</v>
      </c>
      <c r="T19" s="38">
        <f t="shared" si="1"/>
        <v>-2.6659285714285712E-2</v>
      </c>
      <c r="U19" s="38">
        <f t="shared" si="1"/>
        <v>4.9900257142857143E-3</v>
      </c>
      <c r="V19" s="38">
        <f t="shared" si="1"/>
        <v>5.0371014285714288E-3</v>
      </c>
      <c r="W19" s="38">
        <f t="shared" si="1"/>
        <v>-6.112221428571428E-2</v>
      </c>
      <c r="X19" s="38">
        <f t="shared" si="1"/>
        <v>-6.2254107142857153E-2</v>
      </c>
      <c r="Y19" s="38">
        <f t="shared" si="1"/>
        <v>-2.8710000000000006E-2</v>
      </c>
      <c r="AB19" s="38"/>
    </row>
    <row r="20" spans="1:28" ht="16.350000000000001" customHeight="1" x14ac:dyDescent="0.25">
      <c r="A20" s="8" t="s">
        <v>46</v>
      </c>
      <c r="B20" s="8" t="s">
        <v>47</v>
      </c>
      <c r="C20" s="37" t="s">
        <v>47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38">
        <f t="shared" si="1"/>
        <v>4.707571428571429E-3</v>
      </c>
      <c r="Q20" s="38">
        <f t="shared" si="1"/>
        <v>-5.7726535714285716E-2</v>
      </c>
      <c r="R20" s="38">
        <f t="shared" si="1"/>
        <v>-5.8292482142857149E-2</v>
      </c>
      <c r="S20" s="38">
        <f t="shared" si="1"/>
        <v>-4.6420875000000014E-2</v>
      </c>
      <c r="T20" s="38">
        <f t="shared" si="1"/>
        <v>-2.6659285714285712E-2</v>
      </c>
      <c r="U20" s="38">
        <f t="shared" si="1"/>
        <v>4.9900257142857143E-3</v>
      </c>
      <c r="V20" s="38">
        <f t="shared" si="1"/>
        <v>5.0371014285714288E-3</v>
      </c>
      <c r="W20" s="38">
        <f t="shared" si="1"/>
        <v>-6.112221428571428E-2</v>
      </c>
      <c r="X20" s="38">
        <f t="shared" si="1"/>
        <v>-6.2254107142857153E-2</v>
      </c>
      <c r="Y20" s="38">
        <f t="shared" si="1"/>
        <v>-2.8710000000000006E-2</v>
      </c>
      <c r="AB20" s="38"/>
    </row>
    <row r="21" spans="1:28" ht="16.350000000000001" customHeight="1" x14ac:dyDescent="0.25">
      <c r="A21" s="9" t="s">
        <v>48</v>
      </c>
      <c r="B21" s="9" t="s">
        <v>49</v>
      </c>
      <c r="C21" s="37" t="s">
        <v>49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38">
        <f t="shared" si="1"/>
        <v>4.707571428571429E-3</v>
      </c>
      <c r="Q21" s="38">
        <f t="shared" si="1"/>
        <v>-5.7726535714285716E-2</v>
      </c>
      <c r="R21" s="38">
        <f t="shared" si="1"/>
        <v>-5.8292482142857149E-2</v>
      </c>
      <c r="S21" s="38">
        <f t="shared" si="1"/>
        <v>-4.6420875000000014E-2</v>
      </c>
      <c r="T21" s="38">
        <f t="shared" si="1"/>
        <v>-2.6659285714285712E-2</v>
      </c>
      <c r="U21" s="38">
        <f t="shared" si="1"/>
        <v>4.9900257142857143E-3</v>
      </c>
      <c r="V21" s="38">
        <f t="shared" si="1"/>
        <v>5.0371014285714288E-3</v>
      </c>
      <c r="W21" s="38">
        <f t="shared" si="1"/>
        <v>-6.112221428571428E-2</v>
      </c>
      <c r="X21" s="38">
        <f t="shared" si="1"/>
        <v>-6.2254107142857153E-2</v>
      </c>
      <c r="Y21" s="38">
        <f t="shared" si="1"/>
        <v>-2.8710000000000006E-2</v>
      </c>
      <c r="AB21" s="38"/>
    </row>
    <row r="22" spans="1:28" ht="16.350000000000001" customHeight="1" x14ac:dyDescent="0.25">
      <c r="A22" s="10" t="s">
        <v>50</v>
      </c>
      <c r="B22" s="10" t="s">
        <v>51</v>
      </c>
      <c r="C22" s="37" t="s">
        <v>51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38">
        <f t="shared" si="1"/>
        <v>4.707571428571429E-3</v>
      </c>
      <c r="Q22" s="38">
        <f t="shared" si="1"/>
        <v>-5.7726535714285716E-2</v>
      </c>
      <c r="R22" s="38">
        <f t="shared" si="1"/>
        <v>-5.8292482142857149E-2</v>
      </c>
      <c r="S22" s="38">
        <f t="shared" si="1"/>
        <v>-4.6420875000000014E-2</v>
      </c>
      <c r="T22" s="38">
        <f t="shared" si="1"/>
        <v>-2.6659285714285712E-2</v>
      </c>
      <c r="U22" s="38">
        <f t="shared" si="1"/>
        <v>4.9900257142857143E-3</v>
      </c>
      <c r="V22" s="38">
        <f t="shared" si="1"/>
        <v>5.0371014285714288E-3</v>
      </c>
      <c r="W22" s="38">
        <f t="shared" si="1"/>
        <v>-6.112221428571428E-2</v>
      </c>
      <c r="X22" s="38">
        <f t="shared" si="1"/>
        <v>-6.2254107142857153E-2</v>
      </c>
      <c r="Y22" s="38">
        <f t="shared" si="1"/>
        <v>-2.8710000000000006E-2</v>
      </c>
      <c r="AB22" s="38"/>
    </row>
    <row r="23" spans="1:28" ht="16.350000000000001" customHeight="1" x14ac:dyDescent="0.25">
      <c r="A23" s="11" t="s">
        <v>52</v>
      </c>
      <c r="B23" s="11" t="s">
        <v>53</v>
      </c>
      <c r="C23" s="37" t="s">
        <v>53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38">
        <f t="shared" si="1"/>
        <v>4.707571428571429E-3</v>
      </c>
      <c r="Q23" s="38">
        <f t="shared" si="1"/>
        <v>-5.7726535714285716E-2</v>
      </c>
      <c r="R23" s="38">
        <f t="shared" si="1"/>
        <v>-5.8292482142857149E-2</v>
      </c>
      <c r="S23" s="38">
        <f t="shared" si="1"/>
        <v>-4.6420875000000014E-2</v>
      </c>
      <c r="T23" s="38">
        <f t="shared" si="1"/>
        <v>-2.6659285714285712E-2</v>
      </c>
      <c r="U23" s="38">
        <f t="shared" si="1"/>
        <v>4.9900257142857143E-3</v>
      </c>
      <c r="V23" s="38">
        <f t="shared" si="1"/>
        <v>5.0371014285714288E-3</v>
      </c>
      <c r="W23" s="38">
        <f t="shared" si="1"/>
        <v>-6.112221428571428E-2</v>
      </c>
      <c r="X23" s="38">
        <f t="shared" si="1"/>
        <v>-6.2254107142857153E-2</v>
      </c>
      <c r="Y23" s="38">
        <f t="shared" si="1"/>
        <v>-2.8710000000000006E-2</v>
      </c>
      <c r="AB23" s="38"/>
    </row>
    <row r="24" spans="1:28" ht="16.350000000000001" customHeight="1" x14ac:dyDescent="0.25">
      <c r="A24" s="18" t="s">
        <v>54</v>
      </c>
      <c r="B24" s="18" t="s">
        <v>55</v>
      </c>
      <c r="C24" s="37" t="s">
        <v>55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38">
        <f t="shared" si="1"/>
        <v>4.707571428571429E-3</v>
      </c>
      <c r="Q24" s="38">
        <f t="shared" si="1"/>
        <v>-5.7726535714285716E-2</v>
      </c>
      <c r="R24" s="38">
        <f t="shared" si="1"/>
        <v>-5.8292482142857149E-2</v>
      </c>
      <c r="S24" s="38">
        <f t="shared" si="1"/>
        <v>-4.6420875000000014E-2</v>
      </c>
      <c r="T24" s="38">
        <f t="shared" si="1"/>
        <v>-2.6659285714285712E-2</v>
      </c>
      <c r="U24" s="38">
        <f t="shared" si="1"/>
        <v>4.9900257142857143E-3</v>
      </c>
      <c r="V24" s="38">
        <f t="shared" si="1"/>
        <v>5.0371014285714288E-3</v>
      </c>
      <c r="W24" s="38">
        <f t="shared" si="1"/>
        <v>-6.112221428571428E-2</v>
      </c>
      <c r="X24" s="38">
        <f t="shared" si="1"/>
        <v>-6.2254107142857153E-2</v>
      </c>
      <c r="Y24" s="38">
        <f t="shared" si="1"/>
        <v>-2.8710000000000006E-2</v>
      </c>
      <c r="AB24" s="38"/>
    </row>
    <row r="25" spans="1:28" ht="16.350000000000001" customHeight="1" x14ac:dyDescent="0.25">
      <c r="A25" s="8" t="s">
        <v>56</v>
      </c>
      <c r="B25" s="8" t="s">
        <v>57</v>
      </c>
      <c r="C25" s="37" t="s">
        <v>57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38">
        <f t="shared" si="1"/>
        <v>4.707571428571429E-3</v>
      </c>
      <c r="Q25" s="38">
        <f t="shared" si="1"/>
        <v>-5.7726535714285716E-2</v>
      </c>
      <c r="R25" s="38">
        <f t="shared" si="1"/>
        <v>-5.8292482142857149E-2</v>
      </c>
      <c r="S25" s="38">
        <f t="shared" si="1"/>
        <v>-4.6420875000000014E-2</v>
      </c>
      <c r="T25" s="38">
        <f t="shared" si="1"/>
        <v>-2.6659285714285712E-2</v>
      </c>
      <c r="U25" s="38">
        <f t="shared" si="1"/>
        <v>4.9900257142857143E-3</v>
      </c>
      <c r="V25" s="38">
        <f t="shared" si="1"/>
        <v>5.0371014285714288E-3</v>
      </c>
      <c r="W25" s="38">
        <f t="shared" si="1"/>
        <v>-6.112221428571428E-2</v>
      </c>
      <c r="X25" s="38">
        <f t="shared" si="1"/>
        <v>-6.2254107142857153E-2</v>
      </c>
      <c r="Y25" s="38">
        <f t="shared" si="1"/>
        <v>-2.8710000000000006E-2</v>
      </c>
      <c r="AB25" s="38"/>
    </row>
    <row r="26" spans="1:28" ht="16.350000000000001" customHeight="1" x14ac:dyDescent="0.25">
      <c r="A26" s="13" t="s">
        <v>58</v>
      </c>
      <c r="B26" s="13" t="s">
        <v>59</v>
      </c>
      <c r="C26" s="37" t="s">
        <v>59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38">
        <f t="shared" si="1"/>
        <v>4.707571428571429E-3</v>
      </c>
      <c r="Q26" s="38">
        <f t="shared" si="1"/>
        <v>-5.7726535714285716E-2</v>
      </c>
      <c r="R26" s="38">
        <f t="shared" si="1"/>
        <v>-5.8292482142857149E-2</v>
      </c>
      <c r="S26" s="38">
        <f t="shared" si="1"/>
        <v>-4.6420875000000014E-2</v>
      </c>
      <c r="T26" s="38">
        <f t="shared" si="1"/>
        <v>-2.6659285714285712E-2</v>
      </c>
      <c r="U26" s="38">
        <f t="shared" si="1"/>
        <v>4.9900257142857143E-3</v>
      </c>
      <c r="V26" s="38">
        <f t="shared" si="1"/>
        <v>5.0371014285714288E-3</v>
      </c>
      <c r="W26" s="38">
        <f t="shared" si="1"/>
        <v>-6.112221428571428E-2</v>
      </c>
      <c r="X26" s="38">
        <f t="shared" si="1"/>
        <v>-6.2254107142857153E-2</v>
      </c>
      <c r="Y26" s="38">
        <f t="shared" si="1"/>
        <v>-2.8710000000000006E-2</v>
      </c>
      <c r="AB26" s="38"/>
    </row>
    <row r="27" spans="1:28" ht="16.350000000000001" customHeight="1" x14ac:dyDescent="0.25">
      <c r="A27" s="14" t="s">
        <v>60</v>
      </c>
      <c r="B27" s="14" t="s">
        <v>61</v>
      </c>
      <c r="C27" s="37" t="s">
        <v>61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38">
        <f t="shared" si="1"/>
        <v>4.707571428571429E-3</v>
      </c>
      <c r="Q27" s="38">
        <f t="shared" si="1"/>
        <v>-5.7726535714285716E-2</v>
      </c>
      <c r="R27" s="38">
        <f t="shared" si="1"/>
        <v>-5.8292482142857149E-2</v>
      </c>
      <c r="S27" s="38">
        <f t="shared" si="1"/>
        <v>-4.6420875000000014E-2</v>
      </c>
      <c r="T27" s="38">
        <f t="shared" si="1"/>
        <v>-2.6659285714285712E-2</v>
      </c>
      <c r="U27" s="38">
        <f t="shared" si="1"/>
        <v>4.9900257142857143E-3</v>
      </c>
      <c r="V27" s="38">
        <f t="shared" si="1"/>
        <v>5.0371014285714288E-3</v>
      </c>
      <c r="W27" s="38">
        <f t="shared" si="1"/>
        <v>-6.112221428571428E-2</v>
      </c>
      <c r="X27" s="38">
        <f t="shared" si="1"/>
        <v>-6.2254107142857153E-2</v>
      </c>
      <c r="Y27" s="38">
        <f t="shared" si="1"/>
        <v>-2.8710000000000006E-2</v>
      </c>
      <c r="AB27" s="38"/>
    </row>
    <row r="28" spans="1:28" ht="16.350000000000001" customHeight="1" x14ac:dyDescent="0.25">
      <c r="A28" s="14" t="s">
        <v>62</v>
      </c>
      <c r="B28" s="14" t="s">
        <v>63</v>
      </c>
      <c r="C28" s="37" t="s">
        <v>63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38">
        <f t="shared" si="1"/>
        <v>4.707571428571429E-3</v>
      </c>
      <c r="Q28" s="38">
        <f t="shared" si="1"/>
        <v>-5.7726535714285716E-2</v>
      </c>
      <c r="R28" s="38">
        <f t="shared" si="1"/>
        <v>-5.8292482142857149E-2</v>
      </c>
      <c r="S28" s="38">
        <f t="shared" si="1"/>
        <v>-4.6420875000000014E-2</v>
      </c>
      <c r="T28" s="38">
        <f t="shared" si="1"/>
        <v>-2.6659285714285712E-2</v>
      </c>
      <c r="U28" s="38">
        <f t="shared" si="1"/>
        <v>4.9900257142857143E-3</v>
      </c>
      <c r="V28" s="38">
        <f t="shared" si="1"/>
        <v>5.0371014285714288E-3</v>
      </c>
      <c r="W28" s="38">
        <f t="shared" si="1"/>
        <v>-6.112221428571428E-2</v>
      </c>
      <c r="X28" s="38">
        <f t="shared" si="1"/>
        <v>-6.2254107142857153E-2</v>
      </c>
      <c r="Y28" s="38">
        <f t="shared" si="1"/>
        <v>-2.8710000000000006E-2</v>
      </c>
      <c r="AB28" s="38"/>
    </row>
    <row r="29" spans="1:28" ht="16.350000000000001" customHeight="1" x14ac:dyDescent="0.25">
      <c r="A29" s="15" t="s">
        <v>64</v>
      </c>
      <c r="B29" s="15" t="s">
        <v>65</v>
      </c>
      <c r="C29" s="37" t="s">
        <v>65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38">
        <f t="shared" si="1"/>
        <v>4.707571428571429E-3</v>
      </c>
      <c r="Q29" s="38">
        <f t="shared" si="1"/>
        <v>-5.7726535714285716E-2</v>
      </c>
      <c r="R29" s="38">
        <f t="shared" si="1"/>
        <v>-5.8292482142857149E-2</v>
      </c>
      <c r="S29" s="38">
        <f t="shared" si="1"/>
        <v>-4.6420875000000014E-2</v>
      </c>
      <c r="T29" s="38">
        <f t="shared" si="1"/>
        <v>-2.6659285714285712E-2</v>
      </c>
      <c r="U29" s="38">
        <f t="shared" si="1"/>
        <v>4.9900257142857143E-3</v>
      </c>
      <c r="V29" s="38">
        <f t="shared" si="1"/>
        <v>5.0371014285714288E-3</v>
      </c>
      <c r="W29" s="38">
        <f t="shared" si="1"/>
        <v>-6.112221428571428E-2</v>
      </c>
      <c r="X29" s="38">
        <f t="shared" si="1"/>
        <v>-6.2254107142857153E-2</v>
      </c>
      <c r="Y29" s="38">
        <f t="shared" si="1"/>
        <v>-2.8710000000000006E-2</v>
      </c>
      <c r="AB29" s="38"/>
    </row>
    <row r="30" spans="1:28" ht="16.350000000000001" customHeight="1" x14ac:dyDescent="0.25">
      <c r="A30" s="19" t="s">
        <v>66</v>
      </c>
      <c r="B30" s="19" t="s">
        <v>67</v>
      </c>
      <c r="C30" s="37" t="s">
        <v>67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38">
        <f t="shared" si="1"/>
        <v>4.707571428571429E-3</v>
      </c>
      <c r="Q30" s="38">
        <f t="shared" si="1"/>
        <v>-5.7726535714285716E-2</v>
      </c>
      <c r="R30" s="38">
        <f t="shared" si="1"/>
        <v>-5.8292482142857149E-2</v>
      </c>
      <c r="S30" s="38">
        <f t="shared" si="1"/>
        <v>-4.6420875000000014E-2</v>
      </c>
      <c r="T30" s="38">
        <f t="shared" si="1"/>
        <v>-2.6659285714285712E-2</v>
      </c>
      <c r="U30" s="38">
        <f t="shared" si="1"/>
        <v>4.9900257142857143E-3</v>
      </c>
      <c r="V30" s="38">
        <f t="shared" si="1"/>
        <v>5.0371014285714288E-3</v>
      </c>
      <c r="W30" s="38">
        <f t="shared" si="1"/>
        <v>-6.112221428571428E-2</v>
      </c>
      <c r="X30" s="38">
        <f t="shared" si="1"/>
        <v>-6.2254107142857153E-2</v>
      </c>
      <c r="Y30" s="38">
        <f t="shared" si="1"/>
        <v>-2.8710000000000006E-2</v>
      </c>
      <c r="AB30" s="38"/>
    </row>
    <row r="31" spans="1:28" ht="16.350000000000001" customHeight="1" x14ac:dyDescent="0.25">
      <c r="A31" s="11" t="s">
        <v>68</v>
      </c>
      <c r="B31" s="11" t="s">
        <v>69</v>
      </c>
      <c r="C31" s="37" t="s">
        <v>69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38">
        <f t="shared" si="1"/>
        <v>4.707571428571429E-3</v>
      </c>
      <c r="Q31" s="38">
        <f t="shared" si="1"/>
        <v>-5.7726535714285716E-2</v>
      </c>
      <c r="R31" s="38">
        <f t="shared" si="1"/>
        <v>-5.8292482142857149E-2</v>
      </c>
      <c r="S31" s="38">
        <f t="shared" si="1"/>
        <v>-4.6420875000000014E-2</v>
      </c>
      <c r="T31" s="38">
        <f t="shared" si="1"/>
        <v>-2.6659285714285712E-2</v>
      </c>
      <c r="U31" s="38">
        <f t="shared" si="1"/>
        <v>4.9900257142857143E-3</v>
      </c>
      <c r="V31" s="38">
        <f t="shared" si="1"/>
        <v>5.0371014285714288E-3</v>
      </c>
      <c r="W31" s="38">
        <f t="shared" si="1"/>
        <v>-6.112221428571428E-2</v>
      </c>
      <c r="X31" s="38">
        <f t="shared" si="1"/>
        <v>-6.2254107142857153E-2</v>
      </c>
      <c r="Y31" s="38">
        <f t="shared" si="1"/>
        <v>-2.8710000000000006E-2</v>
      </c>
      <c r="AB31" s="38"/>
    </row>
    <row r="32" spans="1:28" ht="16.350000000000001" customHeight="1" x14ac:dyDescent="0.25">
      <c r="A32" s="7" t="s">
        <v>70</v>
      </c>
      <c r="B32" s="7" t="s">
        <v>71</v>
      </c>
      <c r="C32" s="37" t="s">
        <v>71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38">
        <f t="shared" si="1"/>
        <v>4.707571428571429E-3</v>
      </c>
      <c r="Q32" s="38">
        <f t="shared" si="1"/>
        <v>-5.7726535714285716E-2</v>
      </c>
      <c r="R32" s="38">
        <f t="shared" si="1"/>
        <v>-5.8292482142857149E-2</v>
      </c>
      <c r="S32" s="38">
        <f t="shared" si="1"/>
        <v>-4.6420875000000014E-2</v>
      </c>
      <c r="T32" s="38">
        <f t="shared" si="1"/>
        <v>-2.6659285714285712E-2</v>
      </c>
      <c r="U32" s="38">
        <f t="shared" si="1"/>
        <v>4.9900257142857143E-3</v>
      </c>
      <c r="V32" s="38">
        <f t="shared" si="1"/>
        <v>5.0371014285714288E-3</v>
      </c>
      <c r="W32" s="38">
        <f t="shared" si="1"/>
        <v>-6.112221428571428E-2</v>
      </c>
      <c r="X32" s="38">
        <f t="shared" si="1"/>
        <v>-6.2254107142857153E-2</v>
      </c>
      <c r="Y32" s="38">
        <f t="shared" si="1"/>
        <v>-2.8710000000000006E-2</v>
      </c>
      <c r="AB32" s="38"/>
    </row>
    <row r="33" spans="1:28" ht="16.350000000000001" customHeight="1" x14ac:dyDescent="0.25">
      <c r="A33" s="8" t="s">
        <v>72</v>
      </c>
      <c r="B33" s="8" t="s">
        <v>73</v>
      </c>
      <c r="C33" s="37" t="s">
        <v>73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38">
        <f t="shared" si="1"/>
        <v>4.707571428571429E-3</v>
      </c>
      <c r="Q33" s="38">
        <f t="shared" si="1"/>
        <v>-5.7726535714285716E-2</v>
      </c>
      <c r="R33" s="38">
        <f t="shared" si="1"/>
        <v>-5.8292482142857149E-2</v>
      </c>
      <c r="S33" s="38">
        <f t="shared" si="1"/>
        <v>-4.6420875000000014E-2</v>
      </c>
      <c r="T33" s="38">
        <f t="shared" si="1"/>
        <v>-2.6659285714285712E-2</v>
      </c>
      <c r="U33" s="38">
        <f t="shared" si="1"/>
        <v>4.9900257142857143E-3</v>
      </c>
      <c r="V33" s="38">
        <f t="shared" si="1"/>
        <v>5.0371014285714288E-3</v>
      </c>
      <c r="W33" s="38">
        <f t="shared" si="1"/>
        <v>-6.112221428571428E-2</v>
      </c>
      <c r="X33" s="38">
        <f t="shared" si="1"/>
        <v>-6.2254107142857153E-2</v>
      </c>
      <c r="Y33" s="38">
        <f t="shared" si="1"/>
        <v>-2.8710000000000006E-2</v>
      </c>
      <c r="AB33" s="38"/>
    </row>
    <row r="34" spans="1:28" ht="16.350000000000001" customHeight="1" x14ac:dyDescent="0.25">
      <c r="A34" s="9" t="s">
        <v>74</v>
      </c>
      <c r="B34" s="9" t="s">
        <v>75</v>
      </c>
      <c r="C34" s="37" t="s">
        <v>75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38">
        <f t="shared" si="1"/>
        <v>4.707571428571429E-3</v>
      </c>
      <c r="Q34" s="38">
        <f t="shared" si="1"/>
        <v>-5.7726535714285716E-2</v>
      </c>
      <c r="R34" s="38">
        <f t="shared" si="1"/>
        <v>-5.8292482142857149E-2</v>
      </c>
      <c r="S34" s="38">
        <f t="shared" si="1"/>
        <v>-4.6420875000000014E-2</v>
      </c>
      <c r="T34" s="38">
        <f t="shared" si="1"/>
        <v>-2.6659285714285712E-2</v>
      </c>
      <c r="U34" s="38">
        <f t="shared" si="1"/>
        <v>4.9900257142857143E-3</v>
      </c>
      <c r="V34" s="38">
        <f t="shared" si="1"/>
        <v>5.0371014285714288E-3</v>
      </c>
      <c r="W34" s="38">
        <f t="shared" si="1"/>
        <v>-6.112221428571428E-2</v>
      </c>
      <c r="X34" s="38">
        <f t="shared" si="1"/>
        <v>-6.2254107142857153E-2</v>
      </c>
      <c r="Y34" s="38">
        <f t="shared" si="1"/>
        <v>-2.8710000000000006E-2</v>
      </c>
      <c r="AB34" s="38"/>
    </row>
    <row r="35" spans="1:28" ht="16.350000000000001" customHeight="1" x14ac:dyDescent="0.25">
      <c r="A35" s="10" t="s">
        <v>76</v>
      </c>
      <c r="B35" s="10" t="s">
        <v>77</v>
      </c>
      <c r="C35" s="37" t="s">
        <v>77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38">
        <f t="shared" ref="P35:Y66" si="2">P$117+P$143</f>
        <v>4.707571428571429E-3</v>
      </c>
      <c r="Q35" s="38">
        <f t="shared" si="2"/>
        <v>-5.7726535714285716E-2</v>
      </c>
      <c r="R35" s="38">
        <f t="shared" si="2"/>
        <v>-5.8292482142857149E-2</v>
      </c>
      <c r="S35" s="38">
        <f t="shared" si="2"/>
        <v>-4.6420875000000014E-2</v>
      </c>
      <c r="T35" s="38">
        <f t="shared" si="2"/>
        <v>-2.6659285714285712E-2</v>
      </c>
      <c r="U35" s="38">
        <f t="shared" si="2"/>
        <v>4.9900257142857143E-3</v>
      </c>
      <c r="V35" s="38">
        <f t="shared" si="2"/>
        <v>5.0371014285714288E-3</v>
      </c>
      <c r="W35" s="38">
        <f t="shared" si="2"/>
        <v>-6.112221428571428E-2</v>
      </c>
      <c r="X35" s="38">
        <f t="shared" si="2"/>
        <v>-6.2254107142857153E-2</v>
      </c>
      <c r="Y35" s="38">
        <f t="shared" si="2"/>
        <v>-2.8710000000000006E-2</v>
      </c>
      <c r="AB35" s="38"/>
    </row>
    <row r="36" spans="1:28" ht="16.350000000000001" customHeight="1" x14ac:dyDescent="0.25">
      <c r="A36" s="11" t="s">
        <v>78</v>
      </c>
      <c r="B36" s="11" t="s">
        <v>79</v>
      </c>
      <c r="C36" s="37" t="s">
        <v>79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38">
        <f t="shared" si="2"/>
        <v>4.707571428571429E-3</v>
      </c>
      <c r="Q36" s="38">
        <f t="shared" si="2"/>
        <v>-5.7726535714285716E-2</v>
      </c>
      <c r="R36" s="38">
        <f t="shared" si="2"/>
        <v>-5.8292482142857149E-2</v>
      </c>
      <c r="S36" s="38">
        <f t="shared" si="2"/>
        <v>-4.6420875000000014E-2</v>
      </c>
      <c r="T36" s="38">
        <f t="shared" si="2"/>
        <v>-2.6659285714285712E-2</v>
      </c>
      <c r="U36" s="38">
        <f t="shared" si="2"/>
        <v>4.9900257142857143E-3</v>
      </c>
      <c r="V36" s="38">
        <f t="shared" si="2"/>
        <v>5.0371014285714288E-3</v>
      </c>
      <c r="W36" s="38">
        <f t="shared" si="2"/>
        <v>-6.112221428571428E-2</v>
      </c>
      <c r="X36" s="38">
        <f t="shared" si="2"/>
        <v>-6.2254107142857153E-2</v>
      </c>
      <c r="Y36" s="38">
        <f t="shared" si="2"/>
        <v>-2.8710000000000006E-2</v>
      </c>
      <c r="AB36" s="38"/>
    </row>
    <row r="37" spans="1:28" ht="16.350000000000001" customHeight="1" x14ac:dyDescent="0.25">
      <c r="A37" s="20" t="s">
        <v>80</v>
      </c>
      <c r="B37" s="20" t="s">
        <v>81</v>
      </c>
      <c r="C37" s="37" t="s">
        <v>81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38">
        <f t="shared" si="2"/>
        <v>4.707571428571429E-3</v>
      </c>
      <c r="Q37" s="38">
        <f t="shared" si="2"/>
        <v>-5.7726535714285716E-2</v>
      </c>
      <c r="R37" s="38">
        <f t="shared" si="2"/>
        <v>-5.8292482142857149E-2</v>
      </c>
      <c r="S37" s="38">
        <f t="shared" si="2"/>
        <v>-4.6420875000000014E-2</v>
      </c>
      <c r="T37" s="38">
        <f t="shared" si="2"/>
        <v>-2.6659285714285712E-2</v>
      </c>
      <c r="U37" s="38">
        <f t="shared" si="2"/>
        <v>4.9900257142857143E-3</v>
      </c>
      <c r="V37" s="38">
        <f t="shared" si="2"/>
        <v>5.0371014285714288E-3</v>
      </c>
      <c r="W37" s="38">
        <f t="shared" si="2"/>
        <v>-6.112221428571428E-2</v>
      </c>
      <c r="X37" s="38">
        <f t="shared" si="2"/>
        <v>-6.2254107142857153E-2</v>
      </c>
      <c r="Y37" s="38">
        <f t="shared" si="2"/>
        <v>-2.8710000000000006E-2</v>
      </c>
      <c r="AB37" s="38"/>
    </row>
    <row r="38" spans="1:28" ht="16.350000000000001" customHeight="1" x14ac:dyDescent="0.25">
      <c r="A38" s="8" t="s">
        <v>82</v>
      </c>
      <c r="B38" s="8" t="s">
        <v>83</v>
      </c>
      <c r="C38" s="37" t="s">
        <v>83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38">
        <f t="shared" si="2"/>
        <v>4.707571428571429E-3</v>
      </c>
      <c r="Q38" s="38">
        <f t="shared" si="2"/>
        <v>-5.7726535714285716E-2</v>
      </c>
      <c r="R38" s="38">
        <f t="shared" si="2"/>
        <v>-5.8292482142857149E-2</v>
      </c>
      <c r="S38" s="38">
        <f t="shared" si="2"/>
        <v>-4.6420875000000014E-2</v>
      </c>
      <c r="T38" s="38">
        <f t="shared" si="2"/>
        <v>-2.6659285714285712E-2</v>
      </c>
      <c r="U38" s="38">
        <f t="shared" si="2"/>
        <v>4.9900257142857143E-3</v>
      </c>
      <c r="V38" s="38">
        <f t="shared" si="2"/>
        <v>5.0371014285714288E-3</v>
      </c>
      <c r="W38" s="38">
        <f t="shared" si="2"/>
        <v>-6.112221428571428E-2</v>
      </c>
      <c r="X38" s="38">
        <f t="shared" si="2"/>
        <v>-6.2254107142857153E-2</v>
      </c>
      <c r="Y38" s="38">
        <f t="shared" si="2"/>
        <v>-2.8710000000000006E-2</v>
      </c>
      <c r="AB38" s="38"/>
    </row>
    <row r="39" spans="1:28" ht="16.350000000000001" customHeight="1" x14ac:dyDescent="0.25">
      <c r="A39" s="13" t="s">
        <v>84</v>
      </c>
      <c r="B39" s="13" t="s">
        <v>85</v>
      </c>
      <c r="C39" s="37" t="s">
        <v>85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38">
        <f t="shared" si="2"/>
        <v>4.707571428571429E-3</v>
      </c>
      <c r="Q39" s="38">
        <f t="shared" si="2"/>
        <v>-5.7726535714285716E-2</v>
      </c>
      <c r="R39" s="38">
        <f t="shared" si="2"/>
        <v>-5.8292482142857149E-2</v>
      </c>
      <c r="S39" s="38">
        <f t="shared" si="2"/>
        <v>-4.6420875000000014E-2</v>
      </c>
      <c r="T39" s="38">
        <f t="shared" si="2"/>
        <v>-2.6659285714285712E-2</v>
      </c>
      <c r="U39" s="38">
        <f t="shared" si="2"/>
        <v>4.9900257142857143E-3</v>
      </c>
      <c r="V39" s="38">
        <f t="shared" si="2"/>
        <v>5.0371014285714288E-3</v>
      </c>
      <c r="W39" s="38">
        <f t="shared" si="2"/>
        <v>-6.112221428571428E-2</v>
      </c>
      <c r="X39" s="38">
        <f t="shared" si="2"/>
        <v>-6.2254107142857153E-2</v>
      </c>
      <c r="Y39" s="38">
        <f t="shared" si="2"/>
        <v>-2.8710000000000006E-2</v>
      </c>
      <c r="AB39" s="38"/>
    </row>
    <row r="40" spans="1:28" ht="16.350000000000001" customHeight="1" x14ac:dyDescent="0.25">
      <c r="A40" s="14" t="s">
        <v>86</v>
      </c>
      <c r="B40" s="14" t="s">
        <v>87</v>
      </c>
      <c r="C40" s="37" t="s">
        <v>87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38">
        <f t="shared" si="2"/>
        <v>4.707571428571429E-3</v>
      </c>
      <c r="Q40" s="38">
        <f t="shared" si="2"/>
        <v>-5.7726535714285716E-2</v>
      </c>
      <c r="R40" s="38">
        <f t="shared" si="2"/>
        <v>-5.8292482142857149E-2</v>
      </c>
      <c r="S40" s="38">
        <f t="shared" si="2"/>
        <v>-4.6420875000000014E-2</v>
      </c>
      <c r="T40" s="38">
        <f t="shared" si="2"/>
        <v>-2.6659285714285712E-2</v>
      </c>
      <c r="U40" s="38">
        <f t="shared" si="2"/>
        <v>4.9900257142857143E-3</v>
      </c>
      <c r="V40" s="38">
        <f t="shared" si="2"/>
        <v>5.0371014285714288E-3</v>
      </c>
      <c r="W40" s="38">
        <f t="shared" si="2"/>
        <v>-6.112221428571428E-2</v>
      </c>
      <c r="X40" s="38">
        <f t="shared" si="2"/>
        <v>-6.2254107142857153E-2</v>
      </c>
      <c r="Y40" s="38">
        <f t="shared" si="2"/>
        <v>-2.8710000000000006E-2</v>
      </c>
      <c r="AB40" s="38"/>
    </row>
    <row r="41" spans="1:28" ht="16.350000000000001" customHeight="1" x14ac:dyDescent="0.25">
      <c r="A41" s="14" t="s">
        <v>88</v>
      </c>
      <c r="B41" s="14" t="s">
        <v>89</v>
      </c>
      <c r="C41" s="37" t="s">
        <v>89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38">
        <f t="shared" si="2"/>
        <v>4.707571428571429E-3</v>
      </c>
      <c r="Q41" s="38">
        <f t="shared" si="2"/>
        <v>-5.7726535714285716E-2</v>
      </c>
      <c r="R41" s="38">
        <f t="shared" si="2"/>
        <v>-5.8292482142857149E-2</v>
      </c>
      <c r="S41" s="38">
        <f t="shared" si="2"/>
        <v>-4.6420875000000014E-2</v>
      </c>
      <c r="T41" s="38">
        <f t="shared" si="2"/>
        <v>-2.6659285714285712E-2</v>
      </c>
      <c r="U41" s="38">
        <f t="shared" si="2"/>
        <v>4.9900257142857143E-3</v>
      </c>
      <c r="V41" s="38">
        <f t="shared" si="2"/>
        <v>5.0371014285714288E-3</v>
      </c>
      <c r="W41" s="38">
        <f t="shared" si="2"/>
        <v>-6.112221428571428E-2</v>
      </c>
      <c r="X41" s="38">
        <f t="shared" si="2"/>
        <v>-6.2254107142857153E-2</v>
      </c>
      <c r="Y41" s="38">
        <f t="shared" si="2"/>
        <v>-2.8710000000000006E-2</v>
      </c>
      <c r="AB41" s="38"/>
    </row>
    <row r="42" spans="1:28" ht="16.350000000000001" customHeight="1" x14ac:dyDescent="0.25">
      <c r="A42" s="15">
        <v>1.4</v>
      </c>
      <c r="B42" s="15" t="s">
        <v>90</v>
      </c>
      <c r="C42" s="37" t="s">
        <v>90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38">
        <f t="shared" si="2"/>
        <v>4.707571428571429E-3</v>
      </c>
      <c r="Q42" s="38">
        <f t="shared" si="2"/>
        <v>-5.7726535714285716E-2</v>
      </c>
      <c r="R42" s="38">
        <f t="shared" si="2"/>
        <v>-5.8292482142857149E-2</v>
      </c>
      <c r="S42" s="38">
        <f t="shared" si="2"/>
        <v>-4.6420875000000014E-2</v>
      </c>
      <c r="T42" s="38">
        <f t="shared" si="2"/>
        <v>-2.6659285714285712E-2</v>
      </c>
      <c r="U42" s="38">
        <f t="shared" si="2"/>
        <v>4.9900257142857143E-3</v>
      </c>
      <c r="V42" s="38">
        <f t="shared" si="2"/>
        <v>5.0371014285714288E-3</v>
      </c>
      <c r="W42" s="38">
        <f t="shared" si="2"/>
        <v>-6.112221428571428E-2</v>
      </c>
      <c r="X42" s="38">
        <f t="shared" si="2"/>
        <v>-6.2254107142857153E-2</v>
      </c>
      <c r="Y42" s="38">
        <f t="shared" si="2"/>
        <v>-2.8710000000000006E-2</v>
      </c>
      <c r="AB42" s="38"/>
    </row>
    <row r="43" spans="1:28" ht="16.350000000000001" customHeight="1" x14ac:dyDescent="0.25">
      <c r="A43" s="21" t="s">
        <v>91</v>
      </c>
      <c r="B43" s="21" t="s">
        <v>92</v>
      </c>
      <c r="C43" s="37" t="s">
        <v>92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38">
        <f t="shared" si="2"/>
        <v>4.707571428571429E-3</v>
      </c>
      <c r="Q43" s="38">
        <f t="shared" si="2"/>
        <v>-5.7726535714285716E-2</v>
      </c>
      <c r="R43" s="38">
        <f t="shared" si="2"/>
        <v>-5.8292482142857149E-2</v>
      </c>
      <c r="S43" s="38">
        <f t="shared" si="2"/>
        <v>-4.6420875000000014E-2</v>
      </c>
      <c r="T43" s="38">
        <f t="shared" si="2"/>
        <v>-2.6659285714285712E-2</v>
      </c>
      <c r="U43" s="38">
        <f t="shared" si="2"/>
        <v>4.9900257142857143E-3</v>
      </c>
      <c r="V43" s="38">
        <f t="shared" si="2"/>
        <v>5.0371014285714288E-3</v>
      </c>
      <c r="W43" s="38">
        <f t="shared" si="2"/>
        <v>-6.112221428571428E-2</v>
      </c>
      <c r="X43" s="38">
        <f t="shared" si="2"/>
        <v>-6.2254107142857153E-2</v>
      </c>
      <c r="Y43" s="38">
        <f t="shared" si="2"/>
        <v>-2.8710000000000006E-2</v>
      </c>
      <c r="AB43" s="38"/>
    </row>
    <row r="44" spans="1:28" ht="16.350000000000001" customHeight="1" x14ac:dyDescent="0.25">
      <c r="A44" s="21" t="s">
        <v>93</v>
      </c>
      <c r="B44" s="21" t="s">
        <v>94</v>
      </c>
      <c r="C44" s="37" t="s">
        <v>94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38">
        <f t="shared" si="2"/>
        <v>4.707571428571429E-3</v>
      </c>
      <c r="Q44" s="38">
        <f t="shared" si="2"/>
        <v>-5.7726535714285716E-2</v>
      </c>
      <c r="R44" s="38">
        <f t="shared" si="2"/>
        <v>-5.8292482142857149E-2</v>
      </c>
      <c r="S44" s="38">
        <f t="shared" si="2"/>
        <v>-4.6420875000000014E-2</v>
      </c>
      <c r="T44" s="38">
        <f t="shared" si="2"/>
        <v>-2.6659285714285712E-2</v>
      </c>
      <c r="U44" s="38">
        <f t="shared" si="2"/>
        <v>4.9900257142857143E-3</v>
      </c>
      <c r="V44" s="38">
        <f t="shared" si="2"/>
        <v>5.0371014285714288E-3</v>
      </c>
      <c r="W44" s="38">
        <f t="shared" si="2"/>
        <v>-6.112221428571428E-2</v>
      </c>
      <c r="X44" s="38">
        <f t="shared" si="2"/>
        <v>-6.2254107142857153E-2</v>
      </c>
      <c r="Y44" s="38">
        <f t="shared" si="2"/>
        <v>-2.8710000000000006E-2</v>
      </c>
      <c r="AB44" s="38"/>
    </row>
    <row r="45" spans="1:28" ht="16.350000000000001" customHeight="1" x14ac:dyDescent="0.25">
      <c r="A45" s="7" t="s">
        <v>95</v>
      </c>
      <c r="B45" s="7" t="s">
        <v>96</v>
      </c>
      <c r="C45" s="37" t="s">
        <v>96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38">
        <f t="shared" si="2"/>
        <v>4.707571428571429E-3</v>
      </c>
      <c r="Q45" s="38">
        <f t="shared" si="2"/>
        <v>-5.7726535714285716E-2</v>
      </c>
      <c r="R45" s="38">
        <f t="shared" si="2"/>
        <v>-5.8292482142857149E-2</v>
      </c>
      <c r="S45" s="38">
        <f t="shared" si="2"/>
        <v>-4.6420875000000014E-2</v>
      </c>
      <c r="T45" s="38">
        <f t="shared" si="2"/>
        <v>-2.6659285714285712E-2</v>
      </c>
      <c r="U45" s="38">
        <f t="shared" si="2"/>
        <v>4.9900257142857143E-3</v>
      </c>
      <c r="V45" s="38">
        <f t="shared" si="2"/>
        <v>5.0371014285714288E-3</v>
      </c>
      <c r="W45" s="38">
        <f t="shared" si="2"/>
        <v>-6.112221428571428E-2</v>
      </c>
      <c r="X45" s="38">
        <f t="shared" si="2"/>
        <v>-6.2254107142857153E-2</v>
      </c>
      <c r="Y45" s="38">
        <f t="shared" si="2"/>
        <v>-2.8710000000000006E-2</v>
      </c>
      <c r="AB45" s="38"/>
    </row>
    <row r="46" spans="1:28" ht="16.350000000000001" customHeight="1" x14ac:dyDescent="0.25">
      <c r="A46" s="8" t="s">
        <v>97</v>
      </c>
      <c r="B46" s="8" t="s">
        <v>98</v>
      </c>
      <c r="C46" s="37" t="s">
        <v>98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38">
        <f t="shared" si="2"/>
        <v>4.707571428571429E-3</v>
      </c>
      <c r="Q46" s="38">
        <f t="shared" si="2"/>
        <v>-5.7726535714285716E-2</v>
      </c>
      <c r="R46" s="38">
        <f t="shared" si="2"/>
        <v>-5.8292482142857149E-2</v>
      </c>
      <c r="S46" s="38">
        <f t="shared" si="2"/>
        <v>-4.6420875000000014E-2</v>
      </c>
      <c r="T46" s="38">
        <f t="shared" si="2"/>
        <v>-2.6659285714285712E-2</v>
      </c>
      <c r="U46" s="38">
        <f t="shared" si="2"/>
        <v>4.9900257142857143E-3</v>
      </c>
      <c r="V46" s="38">
        <f t="shared" si="2"/>
        <v>5.0371014285714288E-3</v>
      </c>
      <c r="W46" s="38">
        <f t="shared" si="2"/>
        <v>-6.112221428571428E-2</v>
      </c>
      <c r="X46" s="38">
        <f t="shared" si="2"/>
        <v>-6.2254107142857153E-2</v>
      </c>
      <c r="Y46" s="38">
        <f t="shared" si="2"/>
        <v>-2.8710000000000006E-2</v>
      </c>
      <c r="AB46" s="38"/>
    </row>
    <row r="47" spans="1:28" ht="16.350000000000001" customHeight="1" x14ac:dyDescent="0.25">
      <c r="A47" s="9" t="s">
        <v>99</v>
      </c>
      <c r="B47" s="9" t="s">
        <v>100</v>
      </c>
      <c r="C47" s="37" t="s">
        <v>100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38">
        <f t="shared" si="2"/>
        <v>4.707571428571429E-3</v>
      </c>
      <c r="Q47" s="38">
        <f t="shared" si="2"/>
        <v>-5.7726535714285716E-2</v>
      </c>
      <c r="R47" s="38">
        <f t="shared" si="2"/>
        <v>-5.8292482142857149E-2</v>
      </c>
      <c r="S47" s="38">
        <f t="shared" si="2"/>
        <v>-4.6420875000000014E-2</v>
      </c>
      <c r="T47" s="38">
        <f t="shared" si="2"/>
        <v>-2.6659285714285712E-2</v>
      </c>
      <c r="U47" s="38">
        <f t="shared" si="2"/>
        <v>4.9900257142857143E-3</v>
      </c>
      <c r="V47" s="38">
        <f t="shared" si="2"/>
        <v>5.0371014285714288E-3</v>
      </c>
      <c r="W47" s="38">
        <f t="shared" si="2"/>
        <v>-6.112221428571428E-2</v>
      </c>
      <c r="X47" s="38">
        <f t="shared" si="2"/>
        <v>-6.2254107142857153E-2</v>
      </c>
      <c r="Y47" s="38">
        <f t="shared" si="2"/>
        <v>-2.8710000000000006E-2</v>
      </c>
      <c r="AB47" s="38"/>
    </row>
    <row r="48" spans="1:28" ht="16.350000000000001" customHeight="1" x14ac:dyDescent="0.25">
      <c r="A48" s="10" t="s">
        <v>101</v>
      </c>
      <c r="B48" s="10" t="s">
        <v>102</v>
      </c>
      <c r="C48" s="37" t="s">
        <v>102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38">
        <f t="shared" si="2"/>
        <v>4.707571428571429E-3</v>
      </c>
      <c r="Q48" s="38">
        <f t="shared" si="2"/>
        <v>-5.7726535714285716E-2</v>
      </c>
      <c r="R48" s="38">
        <f t="shared" si="2"/>
        <v>-5.8292482142857149E-2</v>
      </c>
      <c r="S48" s="38">
        <f t="shared" si="2"/>
        <v>-4.6420875000000014E-2</v>
      </c>
      <c r="T48" s="38">
        <f t="shared" si="2"/>
        <v>-2.6659285714285712E-2</v>
      </c>
      <c r="U48" s="38">
        <f t="shared" si="2"/>
        <v>4.9900257142857143E-3</v>
      </c>
      <c r="V48" s="38">
        <f t="shared" si="2"/>
        <v>5.0371014285714288E-3</v>
      </c>
      <c r="W48" s="38">
        <f t="shared" si="2"/>
        <v>-6.112221428571428E-2</v>
      </c>
      <c r="X48" s="38">
        <f t="shared" si="2"/>
        <v>-6.2254107142857153E-2</v>
      </c>
      <c r="Y48" s="38">
        <f t="shared" si="2"/>
        <v>-2.8710000000000006E-2</v>
      </c>
      <c r="AB48" s="38"/>
    </row>
    <row r="49" spans="1:28" ht="16.350000000000001" customHeight="1" x14ac:dyDescent="0.25">
      <c r="A49" s="11" t="s">
        <v>103</v>
      </c>
      <c r="B49" s="11" t="s">
        <v>104</v>
      </c>
      <c r="C49" s="37" t="s">
        <v>104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38">
        <f t="shared" si="2"/>
        <v>4.707571428571429E-3</v>
      </c>
      <c r="Q49" s="38">
        <f t="shared" si="2"/>
        <v>-5.7726535714285716E-2</v>
      </c>
      <c r="R49" s="38">
        <f t="shared" si="2"/>
        <v>-5.8292482142857149E-2</v>
      </c>
      <c r="S49" s="38">
        <f t="shared" si="2"/>
        <v>-4.6420875000000014E-2</v>
      </c>
      <c r="T49" s="38">
        <f t="shared" si="2"/>
        <v>-2.6659285714285712E-2</v>
      </c>
      <c r="U49" s="38">
        <f t="shared" si="2"/>
        <v>4.9900257142857143E-3</v>
      </c>
      <c r="V49" s="38">
        <f t="shared" si="2"/>
        <v>5.0371014285714288E-3</v>
      </c>
      <c r="W49" s="38">
        <f t="shared" si="2"/>
        <v>-6.112221428571428E-2</v>
      </c>
      <c r="X49" s="38">
        <f t="shared" si="2"/>
        <v>-6.2254107142857153E-2</v>
      </c>
      <c r="Y49" s="38">
        <f t="shared" si="2"/>
        <v>-2.8710000000000006E-2</v>
      </c>
      <c r="AB49" s="38"/>
    </row>
    <row r="50" spans="1:28" ht="16.350000000000001" customHeight="1" x14ac:dyDescent="0.25">
      <c r="A50" s="22" t="s">
        <v>105</v>
      </c>
      <c r="B50" s="22" t="s">
        <v>106</v>
      </c>
      <c r="C50" s="37" t="s">
        <v>106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38">
        <f t="shared" si="2"/>
        <v>4.707571428571429E-3</v>
      </c>
      <c r="Q50" s="38">
        <f t="shared" si="2"/>
        <v>-5.7726535714285716E-2</v>
      </c>
      <c r="R50" s="38">
        <f t="shared" si="2"/>
        <v>-5.8292482142857149E-2</v>
      </c>
      <c r="S50" s="38">
        <f t="shared" si="2"/>
        <v>-4.6420875000000014E-2</v>
      </c>
      <c r="T50" s="38">
        <f t="shared" si="2"/>
        <v>-2.6659285714285712E-2</v>
      </c>
      <c r="U50" s="38">
        <f t="shared" si="2"/>
        <v>4.9900257142857143E-3</v>
      </c>
      <c r="V50" s="38">
        <f t="shared" si="2"/>
        <v>5.0371014285714288E-3</v>
      </c>
      <c r="W50" s="38">
        <f t="shared" si="2"/>
        <v>-6.112221428571428E-2</v>
      </c>
      <c r="X50" s="38">
        <f t="shared" si="2"/>
        <v>-6.2254107142857153E-2</v>
      </c>
      <c r="Y50" s="38">
        <f t="shared" si="2"/>
        <v>-2.8710000000000006E-2</v>
      </c>
      <c r="AB50" s="38"/>
    </row>
    <row r="51" spans="1:28" ht="16.350000000000001" customHeight="1" x14ac:dyDescent="0.25">
      <c r="A51" s="8" t="s">
        <v>107</v>
      </c>
      <c r="B51" s="8" t="s">
        <v>108</v>
      </c>
      <c r="C51" s="37" t="s">
        <v>108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38">
        <f t="shared" si="2"/>
        <v>4.707571428571429E-3</v>
      </c>
      <c r="Q51" s="38">
        <f t="shared" si="2"/>
        <v>-5.7726535714285716E-2</v>
      </c>
      <c r="R51" s="38">
        <f t="shared" si="2"/>
        <v>-5.8292482142857149E-2</v>
      </c>
      <c r="S51" s="38">
        <f t="shared" si="2"/>
        <v>-4.6420875000000014E-2</v>
      </c>
      <c r="T51" s="38">
        <f t="shared" si="2"/>
        <v>-2.6659285714285712E-2</v>
      </c>
      <c r="U51" s="38">
        <f t="shared" si="2"/>
        <v>4.9900257142857143E-3</v>
      </c>
      <c r="V51" s="38">
        <f t="shared" si="2"/>
        <v>5.0371014285714288E-3</v>
      </c>
      <c r="W51" s="38">
        <f t="shared" si="2"/>
        <v>-6.112221428571428E-2</v>
      </c>
      <c r="X51" s="38">
        <f t="shared" si="2"/>
        <v>-6.2254107142857153E-2</v>
      </c>
      <c r="Y51" s="38">
        <f t="shared" si="2"/>
        <v>-2.8710000000000006E-2</v>
      </c>
      <c r="AB51" s="38"/>
    </row>
    <row r="52" spans="1:28" ht="16.350000000000001" customHeight="1" x14ac:dyDescent="0.25">
      <c r="A52" s="13" t="s">
        <v>109</v>
      </c>
      <c r="B52" s="13" t="s">
        <v>110</v>
      </c>
      <c r="C52" s="37" t="s">
        <v>110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38">
        <f t="shared" si="2"/>
        <v>4.707571428571429E-3</v>
      </c>
      <c r="Q52" s="38">
        <f t="shared" si="2"/>
        <v>-5.7726535714285716E-2</v>
      </c>
      <c r="R52" s="38">
        <f t="shared" si="2"/>
        <v>-5.8292482142857149E-2</v>
      </c>
      <c r="S52" s="38">
        <f t="shared" si="2"/>
        <v>-4.6420875000000014E-2</v>
      </c>
      <c r="T52" s="38">
        <f t="shared" si="2"/>
        <v>-2.6659285714285712E-2</v>
      </c>
      <c r="U52" s="38">
        <f t="shared" si="2"/>
        <v>4.9900257142857143E-3</v>
      </c>
      <c r="V52" s="38">
        <f t="shared" si="2"/>
        <v>5.0371014285714288E-3</v>
      </c>
      <c r="W52" s="38">
        <f t="shared" si="2"/>
        <v>-6.112221428571428E-2</v>
      </c>
      <c r="X52" s="38">
        <f t="shared" si="2"/>
        <v>-6.2254107142857153E-2</v>
      </c>
      <c r="Y52" s="38">
        <f t="shared" si="2"/>
        <v>-2.8710000000000006E-2</v>
      </c>
      <c r="AB52" s="38"/>
    </row>
    <row r="53" spans="1:28" ht="16.350000000000001" customHeight="1" x14ac:dyDescent="0.25">
      <c r="A53" s="14" t="s">
        <v>111</v>
      </c>
      <c r="B53" s="14" t="s">
        <v>112</v>
      </c>
      <c r="C53" s="37" t="s">
        <v>112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38">
        <f t="shared" si="2"/>
        <v>4.707571428571429E-3</v>
      </c>
      <c r="Q53" s="38">
        <f t="shared" si="2"/>
        <v>-5.7726535714285716E-2</v>
      </c>
      <c r="R53" s="38">
        <f t="shared" si="2"/>
        <v>-5.8292482142857149E-2</v>
      </c>
      <c r="S53" s="38">
        <f t="shared" si="2"/>
        <v>-4.6420875000000014E-2</v>
      </c>
      <c r="T53" s="38">
        <f t="shared" si="2"/>
        <v>-2.6659285714285712E-2</v>
      </c>
      <c r="U53" s="38">
        <f t="shared" si="2"/>
        <v>4.9900257142857143E-3</v>
      </c>
      <c r="V53" s="38">
        <f t="shared" si="2"/>
        <v>5.0371014285714288E-3</v>
      </c>
      <c r="W53" s="38">
        <f t="shared" si="2"/>
        <v>-6.112221428571428E-2</v>
      </c>
      <c r="X53" s="38">
        <f t="shared" si="2"/>
        <v>-6.2254107142857153E-2</v>
      </c>
      <c r="Y53" s="38">
        <f t="shared" si="2"/>
        <v>-2.8710000000000006E-2</v>
      </c>
      <c r="AB53" s="38"/>
    </row>
    <row r="54" spans="1:28" ht="16.350000000000001" customHeight="1" x14ac:dyDescent="0.25">
      <c r="A54" s="14" t="s">
        <v>113</v>
      </c>
      <c r="B54" s="14" t="s">
        <v>114</v>
      </c>
      <c r="C54" s="37" t="s">
        <v>114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38">
        <f t="shared" si="2"/>
        <v>4.707571428571429E-3</v>
      </c>
      <c r="Q54" s="38">
        <f t="shared" si="2"/>
        <v>-5.7726535714285716E-2</v>
      </c>
      <c r="R54" s="38">
        <f t="shared" si="2"/>
        <v>-5.8292482142857149E-2</v>
      </c>
      <c r="S54" s="38">
        <f t="shared" si="2"/>
        <v>-4.6420875000000014E-2</v>
      </c>
      <c r="T54" s="38">
        <f t="shared" si="2"/>
        <v>-2.6659285714285712E-2</v>
      </c>
      <c r="U54" s="38">
        <f t="shared" si="2"/>
        <v>4.9900257142857143E-3</v>
      </c>
      <c r="V54" s="38">
        <f t="shared" si="2"/>
        <v>5.0371014285714288E-3</v>
      </c>
      <c r="W54" s="38">
        <f t="shared" si="2"/>
        <v>-6.112221428571428E-2</v>
      </c>
      <c r="X54" s="38">
        <f t="shared" si="2"/>
        <v>-6.2254107142857153E-2</v>
      </c>
      <c r="Y54" s="38">
        <f t="shared" si="2"/>
        <v>-2.8710000000000006E-2</v>
      </c>
      <c r="AB54" s="38"/>
    </row>
    <row r="55" spans="1:28" ht="16.350000000000001" customHeight="1" x14ac:dyDescent="0.25">
      <c r="A55" s="15" t="s">
        <v>115</v>
      </c>
      <c r="B55" s="15" t="s">
        <v>116</v>
      </c>
      <c r="C55" s="37" t="s">
        <v>116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38">
        <f t="shared" si="2"/>
        <v>4.707571428571429E-3</v>
      </c>
      <c r="Q55" s="38">
        <f t="shared" si="2"/>
        <v>-5.7726535714285716E-2</v>
      </c>
      <c r="R55" s="38">
        <f t="shared" si="2"/>
        <v>-5.8292482142857149E-2</v>
      </c>
      <c r="S55" s="38">
        <f t="shared" si="2"/>
        <v>-4.6420875000000014E-2</v>
      </c>
      <c r="T55" s="38">
        <f t="shared" si="2"/>
        <v>-2.6659285714285712E-2</v>
      </c>
      <c r="U55" s="38">
        <f t="shared" si="2"/>
        <v>4.9900257142857143E-3</v>
      </c>
      <c r="V55" s="38">
        <f t="shared" si="2"/>
        <v>5.0371014285714288E-3</v>
      </c>
      <c r="W55" s="38">
        <f t="shared" si="2"/>
        <v>-6.112221428571428E-2</v>
      </c>
      <c r="X55" s="38">
        <f t="shared" si="2"/>
        <v>-6.2254107142857153E-2</v>
      </c>
      <c r="Y55" s="38">
        <f t="shared" si="2"/>
        <v>-2.8710000000000006E-2</v>
      </c>
      <c r="AB55" s="38"/>
    </row>
    <row r="56" spans="1:28" ht="16.350000000000001" customHeight="1" x14ac:dyDescent="0.25">
      <c r="A56" s="23" t="s">
        <v>117</v>
      </c>
      <c r="B56" s="23" t="s">
        <v>118</v>
      </c>
      <c r="C56" s="37" t="s">
        <v>118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38">
        <f t="shared" si="2"/>
        <v>4.707571428571429E-3</v>
      </c>
      <c r="Q56" s="38">
        <f t="shared" si="2"/>
        <v>-5.7726535714285716E-2</v>
      </c>
      <c r="R56" s="38">
        <f t="shared" si="2"/>
        <v>-5.8292482142857149E-2</v>
      </c>
      <c r="S56" s="38">
        <f t="shared" si="2"/>
        <v>-4.6420875000000014E-2</v>
      </c>
      <c r="T56" s="38">
        <f t="shared" si="2"/>
        <v>-2.6659285714285712E-2</v>
      </c>
      <c r="U56" s="38">
        <f t="shared" si="2"/>
        <v>4.9900257142857143E-3</v>
      </c>
      <c r="V56" s="38">
        <f t="shared" si="2"/>
        <v>5.0371014285714288E-3</v>
      </c>
      <c r="W56" s="38">
        <f t="shared" si="2"/>
        <v>-6.112221428571428E-2</v>
      </c>
      <c r="X56" s="38">
        <f t="shared" si="2"/>
        <v>-6.2254107142857153E-2</v>
      </c>
      <c r="Y56" s="38">
        <f t="shared" si="2"/>
        <v>-2.8710000000000006E-2</v>
      </c>
      <c r="AB56" s="38"/>
    </row>
    <row r="57" spans="1:28" ht="16.350000000000001" customHeight="1" x14ac:dyDescent="0.25">
      <c r="A57" s="24" t="s">
        <v>119</v>
      </c>
      <c r="B57" s="24" t="s">
        <v>120</v>
      </c>
      <c r="C57" s="37" t="s">
        <v>120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38">
        <f t="shared" si="2"/>
        <v>4.707571428571429E-3</v>
      </c>
      <c r="Q57" s="38">
        <f t="shared" si="2"/>
        <v>-5.7726535714285716E-2</v>
      </c>
      <c r="R57" s="38">
        <f t="shared" si="2"/>
        <v>-5.8292482142857149E-2</v>
      </c>
      <c r="S57" s="38">
        <f t="shared" si="2"/>
        <v>-4.6420875000000014E-2</v>
      </c>
      <c r="T57" s="38">
        <f t="shared" si="2"/>
        <v>-2.6659285714285712E-2</v>
      </c>
      <c r="U57" s="38">
        <f t="shared" si="2"/>
        <v>4.9900257142857143E-3</v>
      </c>
      <c r="V57" s="38">
        <f t="shared" si="2"/>
        <v>5.0371014285714288E-3</v>
      </c>
      <c r="W57" s="38">
        <f t="shared" si="2"/>
        <v>-6.112221428571428E-2</v>
      </c>
      <c r="X57" s="38">
        <f t="shared" si="2"/>
        <v>-6.2254107142857153E-2</v>
      </c>
      <c r="Y57" s="38">
        <f t="shared" si="2"/>
        <v>-2.8710000000000006E-2</v>
      </c>
      <c r="AB57" s="38"/>
    </row>
    <row r="58" spans="1:28" ht="16.350000000000001" customHeight="1" x14ac:dyDescent="0.25">
      <c r="A58" s="7" t="s">
        <v>121</v>
      </c>
      <c r="B58" s="7" t="s">
        <v>122</v>
      </c>
      <c r="C58" s="37" t="s">
        <v>122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38">
        <f t="shared" si="2"/>
        <v>4.707571428571429E-3</v>
      </c>
      <c r="Q58" s="38">
        <f t="shared" si="2"/>
        <v>-5.7726535714285716E-2</v>
      </c>
      <c r="R58" s="38">
        <f t="shared" si="2"/>
        <v>-5.8292482142857149E-2</v>
      </c>
      <c r="S58" s="38">
        <f t="shared" si="2"/>
        <v>-4.6420875000000014E-2</v>
      </c>
      <c r="T58" s="38">
        <f t="shared" si="2"/>
        <v>-2.6659285714285712E-2</v>
      </c>
      <c r="U58" s="38">
        <f t="shared" si="2"/>
        <v>4.9900257142857143E-3</v>
      </c>
      <c r="V58" s="38">
        <f t="shared" si="2"/>
        <v>5.0371014285714288E-3</v>
      </c>
      <c r="W58" s="38">
        <f t="shared" si="2"/>
        <v>-6.112221428571428E-2</v>
      </c>
      <c r="X58" s="38">
        <f t="shared" si="2"/>
        <v>-6.2254107142857153E-2</v>
      </c>
      <c r="Y58" s="38">
        <f t="shared" si="2"/>
        <v>-2.8710000000000006E-2</v>
      </c>
      <c r="AB58" s="38"/>
    </row>
    <row r="59" spans="1:28" ht="16.350000000000001" customHeight="1" x14ac:dyDescent="0.25">
      <c r="A59" s="8" t="s">
        <v>123</v>
      </c>
      <c r="B59" s="8" t="s">
        <v>124</v>
      </c>
      <c r="C59" s="37" t="s">
        <v>124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38">
        <f t="shared" si="2"/>
        <v>4.707571428571429E-3</v>
      </c>
      <c r="Q59" s="38">
        <f t="shared" si="2"/>
        <v>-5.7726535714285716E-2</v>
      </c>
      <c r="R59" s="38">
        <f t="shared" si="2"/>
        <v>-5.8292482142857149E-2</v>
      </c>
      <c r="S59" s="38">
        <f t="shared" si="2"/>
        <v>-4.6420875000000014E-2</v>
      </c>
      <c r="T59" s="38">
        <f t="shared" si="2"/>
        <v>-2.6659285714285712E-2</v>
      </c>
      <c r="U59" s="38">
        <f t="shared" si="2"/>
        <v>4.9900257142857143E-3</v>
      </c>
      <c r="V59" s="38">
        <f t="shared" si="2"/>
        <v>5.0371014285714288E-3</v>
      </c>
      <c r="W59" s="38">
        <f t="shared" si="2"/>
        <v>-6.112221428571428E-2</v>
      </c>
      <c r="X59" s="38">
        <f t="shared" si="2"/>
        <v>-6.2254107142857153E-2</v>
      </c>
      <c r="Y59" s="38">
        <f t="shared" si="2"/>
        <v>-2.8710000000000006E-2</v>
      </c>
      <c r="AB59" s="38"/>
    </row>
    <row r="60" spans="1:28" ht="16.350000000000001" customHeight="1" x14ac:dyDescent="0.25">
      <c r="A60" s="9" t="s">
        <v>125</v>
      </c>
      <c r="B60" s="9" t="s">
        <v>126</v>
      </c>
      <c r="C60" s="37" t="s">
        <v>126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38">
        <f t="shared" si="2"/>
        <v>4.707571428571429E-3</v>
      </c>
      <c r="Q60" s="38">
        <f t="shared" si="2"/>
        <v>-5.7726535714285716E-2</v>
      </c>
      <c r="R60" s="38">
        <f t="shared" si="2"/>
        <v>-5.8292482142857149E-2</v>
      </c>
      <c r="S60" s="38">
        <f t="shared" si="2"/>
        <v>-4.6420875000000014E-2</v>
      </c>
      <c r="T60" s="38">
        <f t="shared" si="2"/>
        <v>-2.6659285714285712E-2</v>
      </c>
      <c r="U60" s="38">
        <f t="shared" ref="Q60:Y93" si="3">U$117+U$143</f>
        <v>4.9900257142857143E-3</v>
      </c>
      <c r="V60" s="38">
        <f t="shared" si="3"/>
        <v>5.0371014285714288E-3</v>
      </c>
      <c r="W60" s="38">
        <f t="shared" si="3"/>
        <v>-6.112221428571428E-2</v>
      </c>
      <c r="X60" s="38">
        <f t="shared" si="3"/>
        <v>-6.2254107142857153E-2</v>
      </c>
      <c r="Y60" s="38">
        <f t="shared" si="3"/>
        <v>-2.8710000000000006E-2</v>
      </c>
      <c r="AB60" s="38"/>
    </row>
    <row r="61" spans="1:28" ht="16.350000000000001" customHeight="1" x14ac:dyDescent="0.25">
      <c r="A61" s="10" t="s">
        <v>127</v>
      </c>
      <c r="B61" s="10" t="s">
        <v>128</v>
      </c>
      <c r="C61" s="37" t="s">
        <v>128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38">
        <f t="shared" ref="P61:P93" si="4">P$117+P$143</f>
        <v>4.707571428571429E-3</v>
      </c>
      <c r="Q61" s="38">
        <f t="shared" si="3"/>
        <v>-5.7726535714285716E-2</v>
      </c>
      <c r="R61" s="38">
        <f t="shared" si="3"/>
        <v>-5.8292482142857149E-2</v>
      </c>
      <c r="S61" s="38">
        <f t="shared" si="3"/>
        <v>-4.6420875000000014E-2</v>
      </c>
      <c r="T61" s="38">
        <f t="shared" si="3"/>
        <v>-2.6659285714285712E-2</v>
      </c>
      <c r="U61" s="38">
        <f t="shared" si="3"/>
        <v>4.9900257142857143E-3</v>
      </c>
      <c r="V61" s="38">
        <f t="shared" si="3"/>
        <v>5.0371014285714288E-3</v>
      </c>
      <c r="W61" s="38">
        <f t="shared" si="3"/>
        <v>-6.112221428571428E-2</v>
      </c>
      <c r="X61" s="38">
        <f t="shared" si="3"/>
        <v>-6.2254107142857153E-2</v>
      </c>
      <c r="Y61" s="38">
        <f t="shared" si="3"/>
        <v>-2.8710000000000006E-2</v>
      </c>
      <c r="AB61" s="38"/>
    </row>
    <row r="62" spans="1:28" ht="16.350000000000001" customHeight="1" x14ac:dyDescent="0.25">
      <c r="A62" s="11" t="s">
        <v>129</v>
      </c>
      <c r="B62" s="11" t="s">
        <v>130</v>
      </c>
      <c r="C62" s="37" t="s">
        <v>130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38">
        <f t="shared" si="4"/>
        <v>4.707571428571429E-3</v>
      </c>
      <c r="Q62" s="38">
        <f t="shared" si="3"/>
        <v>-5.7726535714285716E-2</v>
      </c>
      <c r="R62" s="38">
        <f t="shared" si="3"/>
        <v>-5.8292482142857149E-2</v>
      </c>
      <c r="S62" s="38">
        <f t="shared" si="3"/>
        <v>-4.6420875000000014E-2</v>
      </c>
      <c r="T62" s="38">
        <f t="shared" si="3"/>
        <v>-2.6659285714285712E-2</v>
      </c>
      <c r="U62" s="38">
        <f t="shared" si="3"/>
        <v>4.9900257142857143E-3</v>
      </c>
      <c r="V62" s="38">
        <f t="shared" si="3"/>
        <v>5.0371014285714288E-3</v>
      </c>
      <c r="W62" s="38">
        <f t="shared" si="3"/>
        <v>-6.112221428571428E-2</v>
      </c>
      <c r="X62" s="38">
        <f t="shared" si="3"/>
        <v>-6.2254107142857153E-2</v>
      </c>
      <c r="Y62" s="38">
        <f t="shared" si="3"/>
        <v>-2.8710000000000006E-2</v>
      </c>
      <c r="AB62" s="38"/>
    </row>
    <row r="63" spans="1:28" ht="16.350000000000001" customHeight="1" x14ac:dyDescent="0.25">
      <c r="A63" s="25" t="s">
        <v>131</v>
      </c>
      <c r="B63" s="25" t="s">
        <v>132</v>
      </c>
      <c r="C63" s="37" t="s">
        <v>132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38">
        <f t="shared" si="4"/>
        <v>4.707571428571429E-3</v>
      </c>
      <c r="Q63" s="38">
        <f t="shared" si="3"/>
        <v>-5.7726535714285716E-2</v>
      </c>
      <c r="R63" s="38">
        <f t="shared" si="3"/>
        <v>-5.8292482142857149E-2</v>
      </c>
      <c r="S63" s="38">
        <f t="shared" si="3"/>
        <v>-4.6420875000000014E-2</v>
      </c>
      <c r="T63" s="38">
        <f t="shared" si="3"/>
        <v>-2.6659285714285712E-2</v>
      </c>
      <c r="U63" s="38">
        <f t="shared" si="3"/>
        <v>4.9900257142857143E-3</v>
      </c>
      <c r="V63" s="38">
        <f t="shared" si="3"/>
        <v>5.0371014285714288E-3</v>
      </c>
      <c r="W63" s="38">
        <f t="shared" si="3"/>
        <v>-6.112221428571428E-2</v>
      </c>
      <c r="X63" s="38">
        <f t="shared" si="3"/>
        <v>-6.2254107142857153E-2</v>
      </c>
      <c r="Y63" s="38">
        <f t="shared" si="3"/>
        <v>-2.8710000000000006E-2</v>
      </c>
      <c r="AB63" s="38"/>
    </row>
    <row r="64" spans="1:28" ht="16.350000000000001" customHeight="1" x14ac:dyDescent="0.25">
      <c r="A64" s="8" t="s">
        <v>133</v>
      </c>
      <c r="B64" s="8" t="s">
        <v>134</v>
      </c>
      <c r="C64" s="37" t="s">
        <v>134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38">
        <f t="shared" si="4"/>
        <v>4.707571428571429E-3</v>
      </c>
      <c r="Q64" s="38">
        <f t="shared" si="3"/>
        <v>-5.7726535714285716E-2</v>
      </c>
      <c r="R64" s="38">
        <f t="shared" si="3"/>
        <v>-5.8292482142857149E-2</v>
      </c>
      <c r="S64" s="38">
        <f t="shared" si="3"/>
        <v>-4.6420875000000014E-2</v>
      </c>
      <c r="T64" s="38">
        <f t="shared" si="3"/>
        <v>-2.6659285714285712E-2</v>
      </c>
      <c r="U64" s="38">
        <f t="shared" si="3"/>
        <v>4.9900257142857143E-3</v>
      </c>
      <c r="V64" s="38">
        <f t="shared" si="3"/>
        <v>5.0371014285714288E-3</v>
      </c>
      <c r="W64" s="38">
        <f t="shared" si="3"/>
        <v>-6.112221428571428E-2</v>
      </c>
      <c r="X64" s="38">
        <f t="shared" si="3"/>
        <v>-6.2254107142857153E-2</v>
      </c>
      <c r="Y64" s="38">
        <f t="shared" si="3"/>
        <v>-2.8710000000000006E-2</v>
      </c>
      <c r="AB64" s="38"/>
    </row>
    <row r="65" spans="1:28" ht="16.350000000000001" customHeight="1" x14ac:dyDescent="0.25">
      <c r="A65" s="13" t="s">
        <v>135</v>
      </c>
      <c r="B65" s="13" t="s">
        <v>136</v>
      </c>
      <c r="C65" s="37" t="s">
        <v>136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38">
        <f t="shared" si="4"/>
        <v>4.707571428571429E-3</v>
      </c>
      <c r="Q65" s="38">
        <f t="shared" si="3"/>
        <v>-5.7726535714285716E-2</v>
      </c>
      <c r="R65" s="38">
        <f t="shared" si="3"/>
        <v>-5.8292482142857149E-2</v>
      </c>
      <c r="S65" s="38">
        <f t="shared" si="3"/>
        <v>-4.6420875000000014E-2</v>
      </c>
      <c r="T65" s="38">
        <f t="shared" si="3"/>
        <v>-2.6659285714285712E-2</v>
      </c>
      <c r="U65" s="38">
        <f t="shared" si="3"/>
        <v>4.9900257142857143E-3</v>
      </c>
      <c r="V65" s="38">
        <f t="shared" si="3"/>
        <v>5.0371014285714288E-3</v>
      </c>
      <c r="W65" s="38">
        <f t="shared" si="3"/>
        <v>-6.112221428571428E-2</v>
      </c>
      <c r="X65" s="38">
        <f t="shared" si="3"/>
        <v>-6.2254107142857153E-2</v>
      </c>
      <c r="Y65" s="38">
        <f t="shared" si="3"/>
        <v>-2.8710000000000006E-2</v>
      </c>
      <c r="AB65" s="38"/>
    </row>
    <row r="66" spans="1:28" ht="16.350000000000001" customHeight="1" x14ac:dyDescent="0.25">
      <c r="A66" s="14" t="s">
        <v>137</v>
      </c>
      <c r="B66" s="14" t="s">
        <v>138</v>
      </c>
      <c r="C66" s="37" t="s">
        <v>138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38">
        <f t="shared" si="4"/>
        <v>4.707571428571429E-3</v>
      </c>
      <c r="Q66" s="38">
        <f t="shared" si="3"/>
        <v>-5.7726535714285716E-2</v>
      </c>
      <c r="R66" s="38">
        <f t="shared" si="3"/>
        <v>-5.8292482142857149E-2</v>
      </c>
      <c r="S66" s="38">
        <f t="shared" si="3"/>
        <v>-4.6420875000000014E-2</v>
      </c>
      <c r="T66" s="38">
        <f t="shared" si="3"/>
        <v>-2.6659285714285712E-2</v>
      </c>
      <c r="U66" s="38">
        <f t="shared" si="3"/>
        <v>4.9900257142857143E-3</v>
      </c>
      <c r="V66" s="38">
        <f t="shared" si="3"/>
        <v>5.0371014285714288E-3</v>
      </c>
      <c r="W66" s="38">
        <f t="shared" si="3"/>
        <v>-6.112221428571428E-2</v>
      </c>
      <c r="X66" s="38">
        <f t="shared" si="3"/>
        <v>-6.2254107142857153E-2</v>
      </c>
      <c r="Y66" s="38">
        <f t="shared" si="3"/>
        <v>-2.8710000000000006E-2</v>
      </c>
      <c r="AB66" s="38"/>
    </row>
    <row r="67" spans="1:28" ht="16.350000000000001" customHeight="1" x14ac:dyDescent="0.25">
      <c r="A67" s="14" t="s">
        <v>139</v>
      </c>
      <c r="B67" s="14" t="s">
        <v>140</v>
      </c>
      <c r="C67" s="37" t="s">
        <v>140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38">
        <f t="shared" si="4"/>
        <v>4.707571428571429E-3</v>
      </c>
      <c r="Q67" s="38">
        <f t="shared" si="3"/>
        <v>-5.7726535714285716E-2</v>
      </c>
      <c r="R67" s="38">
        <f t="shared" si="3"/>
        <v>-5.8292482142857149E-2</v>
      </c>
      <c r="S67" s="38">
        <f t="shared" si="3"/>
        <v>-4.6420875000000014E-2</v>
      </c>
      <c r="T67" s="38">
        <f t="shared" si="3"/>
        <v>-2.6659285714285712E-2</v>
      </c>
      <c r="U67" s="38">
        <f t="shared" si="3"/>
        <v>4.9900257142857143E-3</v>
      </c>
      <c r="V67" s="38">
        <f t="shared" si="3"/>
        <v>5.0371014285714288E-3</v>
      </c>
      <c r="W67" s="38">
        <f t="shared" si="3"/>
        <v>-6.112221428571428E-2</v>
      </c>
      <c r="X67" s="38">
        <f t="shared" si="3"/>
        <v>-6.2254107142857153E-2</v>
      </c>
      <c r="Y67" s="38">
        <f t="shared" si="3"/>
        <v>-2.8710000000000006E-2</v>
      </c>
      <c r="AB67" s="38"/>
    </row>
    <row r="68" spans="1:28" ht="16.350000000000001" customHeight="1" x14ac:dyDescent="0.25">
      <c r="A68" s="15">
        <v>1.5</v>
      </c>
      <c r="B68" s="15" t="s">
        <v>141</v>
      </c>
      <c r="C68" s="37" t="s">
        <v>141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38">
        <f t="shared" si="4"/>
        <v>4.707571428571429E-3</v>
      </c>
      <c r="Q68" s="38">
        <f t="shared" si="3"/>
        <v>-5.7726535714285716E-2</v>
      </c>
      <c r="R68" s="38">
        <f t="shared" si="3"/>
        <v>-5.8292482142857149E-2</v>
      </c>
      <c r="S68" s="38">
        <f t="shared" si="3"/>
        <v>-4.6420875000000014E-2</v>
      </c>
      <c r="T68" s="38">
        <f t="shared" si="3"/>
        <v>-2.6659285714285712E-2</v>
      </c>
      <c r="U68" s="38">
        <f t="shared" si="3"/>
        <v>4.9900257142857143E-3</v>
      </c>
      <c r="V68" s="38">
        <f t="shared" si="3"/>
        <v>5.0371014285714288E-3</v>
      </c>
      <c r="W68" s="38">
        <f t="shared" si="3"/>
        <v>-6.112221428571428E-2</v>
      </c>
      <c r="X68" s="38">
        <f t="shared" si="3"/>
        <v>-6.2254107142857153E-2</v>
      </c>
      <c r="Y68" s="38">
        <f t="shared" si="3"/>
        <v>-2.8710000000000006E-2</v>
      </c>
      <c r="AB68" s="38"/>
    </row>
    <row r="69" spans="1:28" ht="16.350000000000001" customHeight="1" x14ac:dyDescent="0.25">
      <c r="A69" s="26">
        <v>1.6</v>
      </c>
      <c r="B69" s="26" t="s">
        <v>142</v>
      </c>
      <c r="C69" s="37" t="s">
        <v>142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38">
        <f t="shared" si="4"/>
        <v>4.707571428571429E-3</v>
      </c>
      <c r="Q69" s="38">
        <f t="shared" si="3"/>
        <v>-5.7726535714285716E-2</v>
      </c>
      <c r="R69" s="38">
        <f t="shared" si="3"/>
        <v>-5.8292482142857149E-2</v>
      </c>
      <c r="S69" s="38">
        <f t="shared" si="3"/>
        <v>-4.6420875000000014E-2</v>
      </c>
      <c r="T69" s="38">
        <f t="shared" si="3"/>
        <v>-2.6659285714285712E-2</v>
      </c>
      <c r="U69" s="38">
        <f t="shared" si="3"/>
        <v>4.9900257142857143E-3</v>
      </c>
      <c r="V69" s="38">
        <f t="shared" si="3"/>
        <v>5.0371014285714288E-3</v>
      </c>
      <c r="W69" s="38">
        <f t="shared" si="3"/>
        <v>-6.112221428571428E-2</v>
      </c>
      <c r="X69" s="38">
        <f t="shared" si="3"/>
        <v>-6.2254107142857153E-2</v>
      </c>
      <c r="Y69" s="38">
        <f t="shared" si="3"/>
        <v>-2.8710000000000006E-2</v>
      </c>
      <c r="AB69" s="38"/>
    </row>
    <row r="70" spans="1:28" ht="16.350000000000001" customHeight="1" x14ac:dyDescent="0.25">
      <c r="A70" s="7">
        <v>1.7</v>
      </c>
      <c r="B70" s="7" t="s">
        <v>143</v>
      </c>
      <c r="C70" s="37" t="s">
        <v>143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38">
        <f t="shared" si="4"/>
        <v>4.707571428571429E-3</v>
      </c>
      <c r="Q70" s="38">
        <f t="shared" si="3"/>
        <v>-5.7726535714285716E-2</v>
      </c>
      <c r="R70" s="38">
        <f t="shared" si="3"/>
        <v>-5.8292482142857149E-2</v>
      </c>
      <c r="S70" s="38">
        <f t="shared" si="3"/>
        <v>-4.6420875000000014E-2</v>
      </c>
      <c r="T70" s="38">
        <f t="shared" si="3"/>
        <v>-2.6659285714285712E-2</v>
      </c>
      <c r="U70" s="38">
        <f t="shared" si="3"/>
        <v>4.9900257142857143E-3</v>
      </c>
      <c r="V70" s="38">
        <f t="shared" si="3"/>
        <v>5.0371014285714288E-3</v>
      </c>
      <c r="W70" s="38">
        <f t="shared" si="3"/>
        <v>-6.112221428571428E-2</v>
      </c>
      <c r="X70" s="38">
        <f t="shared" si="3"/>
        <v>-6.2254107142857153E-2</v>
      </c>
      <c r="Y70" s="38">
        <f t="shared" si="3"/>
        <v>-2.8710000000000006E-2</v>
      </c>
      <c r="AB70" s="38"/>
    </row>
    <row r="71" spans="1:28" ht="16.350000000000001" customHeight="1" x14ac:dyDescent="0.25">
      <c r="A71" s="6">
        <v>2</v>
      </c>
      <c r="B71" s="6" t="s">
        <v>144</v>
      </c>
      <c r="C71" s="37" t="s">
        <v>144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38">
        <f t="shared" si="4"/>
        <v>4.707571428571429E-3</v>
      </c>
      <c r="Q71" s="38">
        <f t="shared" si="3"/>
        <v>-5.7726535714285716E-2</v>
      </c>
      <c r="R71" s="38">
        <f t="shared" si="3"/>
        <v>-5.8292482142857149E-2</v>
      </c>
      <c r="S71" s="38">
        <f t="shared" si="3"/>
        <v>-4.6420875000000014E-2</v>
      </c>
      <c r="T71" s="38">
        <f t="shared" si="3"/>
        <v>-2.6659285714285712E-2</v>
      </c>
      <c r="U71" s="38">
        <f t="shared" si="3"/>
        <v>4.9900257142857143E-3</v>
      </c>
      <c r="V71" s="38">
        <f t="shared" si="3"/>
        <v>5.0371014285714288E-3</v>
      </c>
      <c r="W71" s="38">
        <f t="shared" si="3"/>
        <v>-6.112221428571428E-2</v>
      </c>
      <c r="X71" s="38">
        <f t="shared" si="3"/>
        <v>-6.2254107142857153E-2</v>
      </c>
      <c r="Y71" s="38">
        <f t="shared" si="3"/>
        <v>-2.8710000000000006E-2</v>
      </c>
      <c r="AB71" s="38"/>
    </row>
    <row r="72" spans="1:28" ht="16.350000000000001" customHeight="1" x14ac:dyDescent="0.25">
      <c r="A72" s="7">
        <v>2.1</v>
      </c>
      <c r="B72" s="7" t="s">
        <v>145</v>
      </c>
      <c r="C72" s="37" t="s">
        <v>145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38">
        <f t="shared" si="4"/>
        <v>4.707571428571429E-3</v>
      </c>
      <c r="Q72" s="38">
        <f t="shared" si="3"/>
        <v>-5.7726535714285716E-2</v>
      </c>
      <c r="R72" s="38">
        <f t="shared" si="3"/>
        <v>-5.8292482142857149E-2</v>
      </c>
      <c r="S72" s="38">
        <f t="shared" si="3"/>
        <v>-4.6420875000000014E-2</v>
      </c>
      <c r="T72" s="38">
        <f t="shared" si="3"/>
        <v>-2.6659285714285712E-2</v>
      </c>
      <c r="U72" s="38">
        <f t="shared" si="3"/>
        <v>4.9900257142857143E-3</v>
      </c>
      <c r="V72" s="38">
        <f t="shared" si="3"/>
        <v>5.0371014285714288E-3</v>
      </c>
      <c r="W72" s="38">
        <f t="shared" si="3"/>
        <v>-6.112221428571428E-2</v>
      </c>
      <c r="X72" s="38">
        <f t="shared" si="3"/>
        <v>-6.2254107142857153E-2</v>
      </c>
      <c r="Y72" s="38">
        <f t="shared" si="3"/>
        <v>-2.8710000000000006E-2</v>
      </c>
      <c r="AB72" s="38"/>
    </row>
    <row r="73" spans="1:28" ht="16.350000000000001" customHeight="1" x14ac:dyDescent="0.25">
      <c r="A73" s="9">
        <v>2.2000000000000002</v>
      </c>
      <c r="B73" s="9" t="s">
        <v>146</v>
      </c>
      <c r="C73" s="37" t="s">
        <v>146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38">
        <f t="shared" si="4"/>
        <v>4.707571428571429E-3</v>
      </c>
      <c r="Q73" s="38">
        <f t="shared" si="3"/>
        <v>-5.7726535714285716E-2</v>
      </c>
      <c r="R73" s="38">
        <f t="shared" si="3"/>
        <v>-5.8292482142857149E-2</v>
      </c>
      <c r="S73" s="38">
        <f t="shared" si="3"/>
        <v>-4.6420875000000014E-2</v>
      </c>
      <c r="T73" s="38">
        <f t="shared" si="3"/>
        <v>-2.6659285714285712E-2</v>
      </c>
      <c r="U73" s="38">
        <f t="shared" si="3"/>
        <v>4.9900257142857143E-3</v>
      </c>
      <c r="V73" s="38">
        <f t="shared" si="3"/>
        <v>5.0371014285714288E-3</v>
      </c>
      <c r="W73" s="38">
        <f t="shared" si="3"/>
        <v>-6.112221428571428E-2</v>
      </c>
      <c r="X73" s="38">
        <f t="shared" si="3"/>
        <v>-6.2254107142857153E-2</v>
      </c>
      <c r="Y73" s="38">
        <f t="shared" si="3"/>
        <v>-2.8710000000000006E-2</v>
      </c>
      <c r="AB73" s="38"/>
    </row>
    <row r="74" spans="1:28" ht="16.350000000000001" customHeight="1" x14ac:dyDescent="0.25">
      <c r="A74" s="10" t="s">
        <v>8</v>
      </c>
      <c r="B74" s="10" t="s">
        <v>116</v>
      </c>
      <c r="C74" s="37" t="s">
        <v>116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38">
        <f t="shared" si="4"/>
        <v>4.707571428571429E-3</v>
      </c>
      <c r="Q74" s="38">
        <f t="shared" si="3"/>
        <v>-5.7726535714285716E-2</v>
      </c>
      <c r="R74" s="38">
        <f t="shared" si="3"/>
        <v>-5.8292482142857149E-2</v>
      </c>
      <c r="S74" s="38">
        <f t="shared" si="3"/>
        <v>-4.6420875000000014E-2</v>
      </c>
      <c r="T74" s="38">
        <f t="shared" si="3"/>
        <v>-2.6659285714285712E-2</v>
      </c>
      <c r="U74" s="38">
        <f t="shared" si="3"/>
        <v>4.9900257142857143E-3</v>
      </c>
      <c r="V74" s="38">
        <f t="shared" si="3"/>
        <v>5.0371014285714288E-3</v>
      </c>
      <c r="W74" s="38">
        <f t="shared" si="3"/>
        <v>-6.112221428571428E-2</v>
      </c>
      <c r="X74" s="38">
        <f t="shared" si="3"/>
        <v>-6.2254107142857153E-2</v>
      </c>
      <c r="Y74" s="38">
        <f t="shared" si="3"/>
        <v>-2.8710000000000006E-2</v>
      </c>
      <c r="AB74" s="38"/>
    </row>
    <row r="75" spans="1:28" ht="16.350000000000001" customHeight="1" x14ac:dyDescent="0.25">
      <c r="A75" s="11" t="s">
        <v>9</v>
      </c>
      <c r="B75" s="11" t="s">
        <v>118</v>
      </c>
      <c r="C75" s="37" t="s">
        <v>118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38">
        <f t="shared" si="4"/>
        <v>4.707571428571429E-3</v>
      </c>
      <c r="Q75" s="38">
        <f t="shared" si="3"/>
        <v>-5.7726535714285716E-2</v>
      </c>
      <c r="R75" s="38">
        <f t="shared" si="3"/>
        <v>-5.8292482142857149E-2</v>
      </c>
      <c r="S75" s="38">
        <f t="shared" si="3"/>
        <v>-4.6420875000000014E-2</v>
      </c>
      <c r="T75" s="38">
        <f t="shared" si="3"/>
        <v>-2.6659285714285712E-2</v>
      </c>
      <c r="U75" s="38">
        <f t="shared" si="3"/>
        <v>4.9900257142857143E-3</v>
      </c>
      <c r="V75" s="38">
        <f t="shared" si="3"/>
        <v>5.0371014285714288E-3</v>
      </c>
      <c r="W75" s="38">
        <f t="shared" si="3"/>
        <v>-6.112221428571428E-2</v>
      </c>
      <c r="X75" s="38">
        <f t="shared" si="3"/>
        <v>-6.2254107142857153E-2</v>
      </c>
      <c r="Y75" s="38">
        <f t="shared" si="3"/>
        <v>-2.8710000000000006E-2</v>
      </c>
      <c r="AB75" s="38"/>
    </row>
    <row r="76" spans="1:28" ht="16.350000000000001" customHeight="1" x14ac:dyDescent="0.25">
      <c r="A76" s="8" t="s">
        <v>10</v>
      </c>
      <c r="B76" s="8" t="s">
        <v>147</v>
      </c>
      <c r="C76" s="37" t="s">
        <v>147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38">
        <f t="shared" si="4"/>
        <v>4.707571428571429E-3</v>
      </c>
      <c r="Q76" s="38">
        <f t="shared" si="3"/>
        <v>-5.7726535714285716E-2</v>
      </c>
      <c r="R76" s="38">
        <f t="shared" si="3"/>
        <v>-5.8292482142857149E-2</v>
      </c>
      <c r="S76" s="38">
        <f t="shared" si="3"/>
        <v>-4.6420875000000014E-2</v>
      </c>
      <c r="T76" s="38">
        <f t="shared" si="3"/>
        <v>-2.6659285714285712E-2</v>
      </c>
      <c r="U76" s="38">
        <f t="shared" si="3"/>
        <v>4.9900257142857143E-3</v>
      </c>
      <c r="V76" s="38">
        <f t="shared" si="3"/>
        <v>5.0371014285714288E-3</v>
      </c>
      <c r="W76" s="38">
        <f t="shared" si="3"/>
        <v>-6.112221428571428E-2</v>
      </c>
      <c r="X76" s="38">
        <f t="shared" si="3"/>
        <v>-6.2254107142857153E-2</v>
      </c>
      <c r="Y76" s="38">
        <f t="shared" si="3"/>
        <v>-2.8710000000000006E-2</v>
      </c>
      <c r="AB76" s="38"/>
    </row>
    <row r="77" spans="1:28" ht="16.350000000000001" customHeight="1" x14ac:dyDescent="0.25">
      <c r="A77" s="8" t="s">
        <v>11</v>
      </c>
      <c r="B77" s="8" t="s">
        <v>148</v>
      </c>
      <c r="C77" s="37" t="s">
        <v>148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38">
        <f t="shared" si="4"/>
        <v>4.707571428571429E-3</v>
      </c>
      <c r="Q77" s="38">
        <f t="shared" si="3"/>
        <v>-5.7726535714285716E-2</v>
      </c>
      <c r="R77" s="38">
        <f t="shared" si="3"/>
        <v>-5.8292482142857149E-2</v>
      </c>
      <c r="S77" s="38">
        <f t="shared" si="3"/>
        <v>-4.6420875000000014E-2</v>
      </c>
      <c r="T77" s="38">
        <f t="shared" si="3"/>
        <v>-2.6659285714285712E-2</v>
      </c>
      <c r="U77" s="38">
        <f t="shared" si="3"/>
        <v>4.9900257142857143E-3</v>
      </c>
      <c r="V77" s="38">
        <f t="shared" si="3"/>
        <v>5.0371014285714288E-3</v>
      </c>
      <c r="W77" s="38">
        <f t="shared" si="3"/>
        <v>-6.112221428571428E-2</v>
      </c>
      <c r="X77" s="38">
        <f t="shared" si="3"/>
        <v>-6.2254107142857153E-2</v>
      </c>
      <c r="Y77" s="38">
        <f t="shared" si="3"/>
        <v>-2.8710000000000006E-2</v>
      </c>
      <c r="AB77" s="38"/>
    </row>
    <row r="78" spans="1:28" ht="16.350000000000001" customHeight="1" x14ac:dyDescent="0.25">
      <c r="A78" s="17" t="s">
        <v>12</v>
      </c>
      <c r="B78" s="17" t="s">
        <v>149</v>
      </c>
      <c r="C78" s="37" t="s">
        <v>149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38">
        <f t="shared" si="4"/>
        <v>4.707571428571429E-3</v>
      </c>
      <c r="Q78" s="38">
        <f t="shared" si="3"/>
        <v>-5.7726535714285716E-2</v>
      </c>
      <c r="R78" s="38">
        <f t="shared" si="3"/>
        <v>-5.8292482142857149E-2</v>
      </c>
      <c r="S78" s="38">
        <f t="shared" si="3"/>
        <v>-4.6420875000000014E-2</v>
      </c>
      <c r="T78" s="38">
        <f t="shared" si="3"/>
        <v>-2.6659285714285712E-2</v>
      </c>
      <c r="U78" s="38">
        <f t="shared" si="3"/>
        <v>4.9900257142857143E-3</v>
      </c>
      <c r="V78" s="38">
        <f t="shared" si="3"/>
        <v>5.0371014285714288E-3</v>
      </c>
      <c r="W78" s="38">
        <f t="shared" si="3"/>
        <v>-6.112221428571428E-2</v>
      </c>
      <c r="X78" s="38">
        <f t="shared" si="3"/>
        <v>-6.2254107142857153E-2</v>
      </c>
      <c r="Y78" s="38">
        <f t="shared" si="3"/>
        <v>-2.8710000000000006E-2</v>
      </c>
      <c r="AB78" s="38"/>
    </row>
    <row r="79" spans="1:28" ht="16.350000000000001" customHeight="1" x14ac:dyDescent="0.25">
      <c r="A79" s="7" t="s">
        <v>13</v>
      </c>
      <c r="B79" s="7" t="s">
        <v>83</v>
      </c>
      <c r="C79" s="37" t="s">
        <v>83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38">
        <f t="shared" si="4"/>
        <v>4.707571428571429E-3</v>
      </c>
      <c r="Q79" s="38">
        <f t="shared" si="3"/>
        <v>-5.7726535714285716E-2</v>
      </c>
      <c r="R79" s="38">
        <f t="shared" si="3"/>
        <v>-5.8292482142857149E-2</v>
      </c>
      <c r="S79" s="38">
        <f t="shared" si="3"/>
        <v>-4.6420875000000014E-2</v>
      </c>
      <c r="T79" s="38">
        <f t="shared" si="3"/>
        <v>-2.6659285714285712E-2</v>
      </c>
      <c r="U79" s="38">
        <f t="shared" si="3"/>
        <v>4.9900257142857143E-3</v>
      </c>
      <c r="V79" s="38">
        <f t="shared" si="3"/>
        <v>5.0371014285714288E-3</v>
      </c>
      <c r="W79" s="38">
        <f t="shared" si="3"/>
        <v>-6.112221428571428E-2</v>
      </c>
      <c r="X79" s="38">
        <f t="shared" si="3"/>
        <v>-6.2254107142857153E-2</v>
      </c>
      <c r="Y79" s="38">
        <f t="shared" si="3"/>
        <v>-2.8710000000000006E-2</v>
      </c>
      <c r="AB79" s="38"/>
    </row>
    <row r="80" spans="1:28" ht="16.350000000000001" customHeight="1" x14ac:dyDescent="0.25">
      <c r="A80" s="9">
        <v>2.2999999999999998</v>
      </c>
      <c r="B80" s="9" t="s">
        <v>150</v>
      </c>
      <c r="C80" s="37" t="s">
        <v>150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38">
        <f t="shared" si="4"/>
        <v>4.707571428571429E-3</v>
      </c>
      <c r="Q80" s="38">
        <f t="shared" si="3"/>
        <v>-5.7726535714285716E-2</v>
      </c>
      <c r="R80" s="38">
        <f t="shared" si="3"/>
        <v>-5.8292482142857149E-2</v>
      </c>
      <c r="S80" s="38">
        <f t="shared" si="3"/>
        <v>-4.6420875000000014E-2</v>
      </c>
      <c r="T80" s="38">
        <f t="shared" si="3"/>
        <v>-2.6659285714285712E-2</v>
      </c>
      <c r="U80" s="38">
        <f t="shared" si="3"/>
        <v>4.9900257142857143E-3</v>
      </c>
      <c r="V80" s="38">
        <f t="shared" si="3"/>
        <v>5.0371014285714288E-3</v>
      </c>
      <c r="W80" s="38">
        <f t="shared" si="3"/>
        <v>-6.112221428571428E-2</v>
      </c>
      <c r="X80" s="38">
        <f t="shared" si="3"/>
        <v>-6.2254107142857153E-2</v>
      </c>
      <c r="Y80" s="38">
        <f t="shared" si="3"/>
        <v>-2.8710000000000006E-2</v>
      </c>
      <c r="AB80" s="38"/>
    </row>
    <row r="81" spans="1:28" ht="16.350000000000001" customHeight="1" x14ac:dyDescent="0.25">
      <c r="A81" s="10">
        <v>2.4</v>
      </c>
      <c r="B81" s="10" t="s">
        <v>151</v>
      </c>
      <c r="C81" s="37" t="s">
        <v>151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38">
        <f t="shared" si="4"/>
        <v>4.707571428571429E-3</v>
      </c>
      <c r="Q81" s="38">
        <f t="shared" si="3"/>
        <v>-5.7726535714285716E-2</v>
      </c>
      <c r="R81" s="38">
        <f t="shared" si="3"/>
        <v>-5.8292482142857149E-2</v>
      </c>
      <c r="S81" s="38">
        <f t="shared" si="3"/>
        <v>-4.6420875000000014E-2</v>
      </c>
      <c r="T81" s="38">
        <f t="shared" si="3"/>
        <v>-2.6659285714285712E-2</v>
      </c>
      <c r="U81" s="38">
        <f t="shared" si="3"/>
        <v>4.9900257142857143E-3</v>
      </c>
      <c r="V81" s="38">
        <f t="shared" si="3"/>
        <v>5.0371014285714288E-3</v>
      </c>
      <c r="W81" s="38">
        <f t="shared" si="3"/>
        <v>-6.112221428571428E-2</v>
      </c>
      <c r="X81" s="38">
        <f t="shared" si="3"/>
        <v>-6.2254107142857153E-2</v>
      </c>
      <c r="Y81" s="38">
        <f t="shared" si="3"/>
        <v>-2.8710000000000006E-2</v>
      </c>
      <c r="AB81" s="38"/>
    </row>
    <row r="82" spans="1:28" ht="16.350000000000001" customHeight="1" x14ac:dyDescent="0.25">
      <c r="A82" s="11" t="s">
        <v>14</v>
      </c>
      <c r="B82" s="11" t="s">
        <v>152</v>
      </c>
      <c r="C82" s="37" t="s">
        <v>152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38">
        <f t="shared" si="4"/>
        <v>4.707571428571429E-3</v>
      </c>
      <c r="Q82" s="38">
        <f t="shared" si="3"/>
        <v>-5.7726535714285716E-2</v>
      </c>
      <c r="R82" s="38">
        <f t="shared" si="3"/>
        <v>-5.8292482142857149E-2</v>
      </c>
      <c r="S82" s="38">
        <f t="shared" si="3"/>
        <v>-4.6420875000000014E-2</v>
      </c>
      <c r="T82" s="38">
        <f t="shared" si="3"/>
        <v>-2.6659285714285712E-2</v>
      </c>
      <c r="U82" s="38">
        <f t="shared" si="3"/>
        <v>4.9900257142857143E-3</v>
      </c>
      <c r="V82" s="38">
        <f t="shared" si="3"/>
        <v>5.0371014285714288E-3</v>
      </c>
      <c r="W82" s="38">
        <f t="shared" si="3"/>
        <v>-6.112221428571428E-2</v>
      </c>
      <c r="X82" s="38">
        <f t="shared" si="3"/>
        <v>-6.2254107142857153E-2</v>
      </c>
      <c r="Y82" s="38">
        <f t="shared" si="3"/>
        <v>-2.8710000000000006E-2</v>
      </c>
      <c r="AB82" s="38"/>
    </row>
    <row r="83" spans="1:28" ht="16.350000000000001" customHeight="1" x14ac:dyDescent="0.25">
      <c r="A83" s="18" t="s">
        <v>15</v>
      </c>
      <c r="B83" s="18" t="s">
        <v>153</v>
      </c>
      <c r="C83" s="37" t="s">
        <v>153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38">
        <f t="shared" si="4"/>
        <v>4.707571428571429E-3</v>
      </c>
      <c r="Q83" s="38">
        <f t="shared" si="3"/>
        <v>-5.7726535714285716E-2</v>
      </c>
      <c r="R83" s="38">
        <f t="shared" si="3"/>
        <v>-5.8292482142857149E-2</v>
      </c>
      <c r="S83" s="38">
        <f t="shared" si="3"/>
        <v>-4.6420875000000014E-2</v>
      </c>
      <c r="T83" s="38">
        <f t="shared" si="3"/>
        <v>-2.6659285714285712E-2</v>
      </c>
      <c r="U83" s="38">
        <f t="shared" si="3"/>
        <v>4.9900257142857143E-3</v>
      </c>
      <c r="V83" s="38">
        <f t="shared" si="3"/>
        <v>5.0371014285714288E-3</v>
      </c>
      <c r="W83" s="38">
        <f t="shared" si="3"/>
        <v>-6.112221428571428E-2</v>
      </c>
      <c r="X83" s="38">
        <f t="shared" si="3"/>
        <v>-6.2254107142857153E-2</v>
      </c>
      <c r="Y83" s="38">
        <f t="shared" si="3"/>
        <v>-2.8710000000000006E-2</v>
      </c>
      <c r="AB83" s="38"/>
    </row>
    <row r="84" spans="1:28" ht="16.350000000000001" customHeight="1" x14ac:dyDescent="0.25">
      <c r="A84" s="8">
        <v>2.5</v>
      </c>
      <c r="B84" s="8" t="s">
        <v>154</v>
      </c>
      <c r="C84" s="37" t="s">
        <v>154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38">
        <f t="shared" si="4"/>
        <v>4.707571428571429E-3</v>
      </c>
      <c r="Q84" s="38">
        <f t="shared" si="3"/>
        <v>-5.7726535714285716E-2</v>
      </c>
      <c r="R84" s="38">
        <f t="shared" si="3"/>
        <v>-5.8292482142857149E-2</v>
      </c>
      <c r="S84" s="38">
        <f t="shared" si="3"/>
        <v>-4.6420875000000014E-2</v>
      </c>
      <c r="T84" s="38">
        <f t="shared" si="3"/>
        <v>-2.6659285714285712E-2</v>
      </c>
      <c r="U84" s="38">
        <f t="shared" si="3"/>
        <v>4.9900257142857143E-3</v>
      </c>
      <c r="V84" s="38">
        <f t="shared" si="3"/>
        <v>5.0371014285714288E-3</v>
      </c>
      <c r="W84" s="38">
        <f t="shared" si="3"/>
        <v>-6.112221428571428E-2</v>
      </c>
      <c r="X84" s="38">
        <f t="shared" si="3"/>
        <v>-6.2254107142857153E-2</v>
      </c>
      <c r="Y84" s="38">
        <f t="shared" si="3"/>
        <v>-2.8710000000000006E-2</v>
      </c>
      <c r="AB84" s="38"/>
    </row>
    <row r="85" spans="1:28" ht="16.350000000000001" customHeight="1" x14ac:dyDescent="0.25">
      <c r="A85" s="13">
        <v>2.6</v>
      </c>
      <c r="B85" s="13" t="s">
        <v>155</v>
      </c>
      <c r="C85" s="37" t="s">
        <v>155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38">
        <f t="shared" si="4"/>
        <v>4.707571428571429E-3</v>
      </c>
      <c r="Q85" s="38">
        <f t="shared" si="3"/>
        <v>-5.7726535714285716E-2</v>
      </c>
      <c r="R85" s="38">
        <f t="shared" si="3"/>
        <v>-5.8292482142857149E-2</v>
      </c>
      <c r="S85" s="38">
        <f t="shared" si="3"/>
        <v>-4.6420875000000014E-2</v>
      </c>
      <c r="T85" s="38">
        <f t="shared" si="3"/>
        <v>-2.6659285714285712E-2</v>
      </c>
      <c r="U85" s="38">
        <f t="shared" si="3"/>
        <v>4.9900257142857143E-3</v>
      </c>
      <c r="V85" s="38">
        <f t="shared" si="3"/>
        <v>5.0371014285714288E-3</v>
      </c>
      <c r="W85" s="38">
        <f t="shared" si="3"/>
        <v>-6.112221428571428E-2</v>
      </c>
      <c r="X85" s="38">
        <f t="shared" si="3"/>
        <v>-6.2254107142857153E-2</v>
      </c>
      <c r="Y85" s="38">
        <f t="shared" si="3"/>
        <v>-2.8710000000000006E-2</v>
      </c>
      <c r="AB85" s="38"/>
    </row>
    <row r="86" spans="1:28" ht="16.350000000000001" customHeight="1" x14ac:dyDescent="0.25">
      <c r="A86" s="14">
        <v>2.7</v>
      </c>
      <c r="B86" s="14" t="s">
        <v>156</v>
      </c>
      <c r="C86" s="37" t="s">
        <v>156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38">
        <f t="shared" si="4"/>
        <v>4.707571428571429E-3</v>
      </c>
      <c r="Q86" s="38">
        <f t="shared" si="3"/>
        <v>-5.7726535714285716E-2</v>
      </c>
      <c r="R86" s="38">
        <f t="shared" si="3"/>
        <v>-5.8292482142857149E-2</v>
      </c>
      <c r="S86" s="38">
        <f t="shared" si="3"/>
        <v>-4.6420875000000014E-2</v>
      </c>
      <c r="T86" s="38">
        <f t="shared" si="3"/>
        <v>-2.6659285714285712E-2</v>
      </c>
      <c r="U86" s="38">
        <f t="shared" si="3"/>
        <v>4.9900257142857143E-3</v>
      </c>
      <c r="V86" s="38">
        <f t="shared" si="3"/>
        <v>5.0371014285714288E-3</v>
      </c>
      <c r="W86" s="38">
        <f t="shared" si="3"/>
        <v>-6.112221428571428E-2</v>
      </c>
      <c r="X86" s="38">
        <f t="shared" si="3"/>
        <v>-6.2254107142857153E-2</v>
      </c>
      <c r="Y86" s="38">
        <f t="shared" si="3"/>
        <v>-2.8710000000000006E-2</v>
      </c>
      <c r="AB86" s="38"/>
    </row>
    <row r="87" spans="1:28" ht="16.350000000000001" customHeight="1" x14ac:dyDescent="0.25">
      <c r="A87" s="14">
        <v>2.8</v>
      </c>
      <c r="B87" s="14" t="s">
        <v>157</v>
      </c>
      <c r="C87" s="37" t="s">
        <v>157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38">
        <f t="shared" si="4"/>
        <v>4.707571428571429E-3</v>
      </c>
      <c r="Q87" s="38">
        <f t="shared" si="3"/>
        <v>-5.7726535714285716E-2</v>
      </c>
      <c r="R87" s="38">
        <f t="shared" si="3"/>
        <v>-5.8292482142857149E-2</v>
      </c>
      <c r="S87" s="38">
        <f t="shared" si="3"/>
        <v>-4.6420875000000014E-2</v>
      </c>
      <c r="T87" s="38">
        <f t="shared" si="3"/>
        <v>-2.6659285714285712E-2</v>
      </c>
      <c r="U87" s="38">
        <f t="shared" si="3"/>
        <v>4.9900257142857143E-3</v>
      </c>
      <c r="V87" s="38">
        <f t="shared" si="3"/>
        <v>5.0371014285714288E-3</v>
      </c>
      <c r="W87" s="38">
        <f t="shared" si="3"/>
        <v>-6.112221428571428E-2</v>
      </c>
      <c r="X87" s="38">
        <f t="shared" si="3"/>
        <v>-6.2254107142857153E-2</v>
      </c>
      <c r="Y87" s="38">
        <f t="shared" si="3"/>
        <v>-2.8710000000000006E-2</v>
      </c>
      <c r="AB87" s="38"/>
    </row>
    <row r="88" spans="1:28" ht="16.350000000000001" customHeight="1" x14ac:dyDescent="0.25">
      <c r="A88" s="15">
        <v>2.9</v>
      </c>
      <c r="B88" s="15" t="s">
        <v>158</v>
      </c>
      <c r="C88" s="37" t="s">
        <v>158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38">
        <f t="shared" si="4"/>
        <v>4.707571428571429E-3</v>
      </c>
      <c r="Q88" s="38">
        <f t="shared" si="3"/>
        <v>-5.7726535714285716E-2</v>
      </c>
      <c r="R88" s="38">
        <f t="shared" si="3"/>
        <v>-5.8292482142857149E-2</v>
      </c>
      <c r="S88" s="38">
        <f t="shared" si="3"/>
        <v>-4.6420875000000014E-2</v>
      </c>
      <c r="T88" s="38">
        <f t="shared" si="3"/>
        <v>-2.6659285714285712E-2</v>
      </c>
      <c r="U88" s="38">
        <f t="shared" si="3"/>
        <v>4.9900257142857143E-3</v>
      </c>
      <c r="V88" s="38">
        <f t="shared" si="3"/>
        <v>5.0371014285714288E-3</v>
      </c>
      <c r="W88" s="38">
        <f t="shared" si="3"/>
        <v>-6.112221428571428E-2</v>
      </c>
      <c r="X88" s="38">
        <f t="shared" ref="Q88:Y93" si="5">X$117+X$143</f>
        <v>-6.2254107142857153E-2</v>
      </c>
      <c r="Y88" s="38">
        <f t="shared" si="5"/>
        <v>-2.8710000000000006E-2</v>
      </c>
      <c r="AB88" s="38"/>
    </row>
    <row r="89" spans="1:28" ht="16.350000000000001" customHeight="1" x14ac:dyDescent="0.25">
      <c r="A89" s="14">
        <v>2.11</v>
      </c>
      <c r="B89" s="14" t="s">
        <v>159</v>
      </c>
      <c r="C89" s="37" t="s">
        <v>159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38">
        <f t="shared" si="4"/>
        <v>4.707571428571429E-3</v>
      </c>
      <c r="Q89" s="38">
        <f t="shared" si="5"/>
        <v>-5.7726535714285716E-2</v>
      </c>
      <c r="R89" s="38">
        <f t="shared" si="5"/>
        <v>-5.8292482142857149E-2</v>
      </c>
      <c r="S89" s="38">
        <f t="shared" si="5"/>
        <v>-4.6420875000000014E-2</v>
      </c>
      <c r="T89" s="38">
        <f t="shared" si="5"/>
        <v>-2.6659285714285712E-2</v>
      </c>
      <c r="U89" s="38">
        <f t="shared" si="5"/>
        <v>4.9900257142857143E-3</v>
      </c>
      <c r="V89" s="38">
        <f t="shared" si="5"/>
        <v>5.0371014285714288E-3</v>
      </c>
      <c r="W89" s="38">
        <f t="shared" si="5"/>
        <v>-6.112221428571428E-2</v>
      </c>
      <c r="X89" s="38">
        <f t="shared" si="5"/>
        <v>-6.2254107142857153E-2</v>
      </c>
      <c r="Y89" s="38">
        <f t="shared" si="5"/>
        <v>-2.8710000000000006E-2</v>
      </c>
      <c r="AB89" s="38"/>
    </row>
    <row r="90" spans="1:28" ht="16.350000000000001" customHeight="1" x14ac:dyDescent="0.25">
      <c r="A90" s="14" t="s">
        <v>160</v>
      </c>
      <c r="B90" s="14" t="s">
        <v>161</v>
      </c>
      <c r="C90" s="37" t="s">
        <v>161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38">
        <f t="shared" si="4"/>
        <v>4.707571428571429E-3</v>
      </c>
      <c r="Q90" s="38">
        <f t="shared" si="5"/>
        <v>-5.7726535714285716E-2</v>
      </c>
      <c r="R90" s="38">
        <f t="shared" si="5"/>
        <v>-5.8292482142857149E-2</v>
      </c>
      <c r="S90" s="38">
        <f t="shared" si="5"/>
        <v>-4.6420875000000014E-2</v>
      </c>
      <c r="T90" s="38">
        <f t="shared" si="5"/>
        <v>-2.6659285714285712E-2</v>
      </c>
      <c r="U90" s="38">
        <f t="shared" si="5"/>
        <v>4.9900257142857143E-3</v>
      </c>
      <c r="V90" s="38">
        <f t="shared" si="5"/>
        <v>5.0371014285714288E-3</v>
      </c>
      <c r="W90" s="38">
        <f t="shared" si="5"/>
        <v>-6.112221428571428E-2</v>
      </c>
      <c r="X90" s="38">
        <f t="shared" si="5"/>
        <v>-6.2254107142857153E-2</v>
      </c>
      <c r="Y90" s="38">
        <f t="shared" si="5"/>
        <v>-2.8710000000000006E-2</v>
      </c>
      <c r="AB90" s="38"/>
    </row>
    <row r="91" spans="1:28" ht="16.350000000000001" customHeight="1" x14ac:dyDescent="0.25">
      <c r="A91" s="15" t="s">
        <v>162</v>
      </c>
      <c r="B91" s="15" t="s">
        <v>163</v>
      </c>
      <c r="C91" s="37" t="s">
        <v>163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38">
        <f t="shared" si="4"/>
        <v>4.707571428571429E-3</v>
      </c>
      <c r="Q91" s="38">
        <f t="shared" si="5"/>
        <v>-5.7726535714285716E-2</v>
      </c>
      <c r="R91" s="38">
        <f t="shared" si="5"/>
        <v>-5.8292482142857149E-2</v>
      </c>
      <c r="S91" s="38">
        <f t="shared" si="5"/>
        <v>-4.6420875000000014E-2</v>
      </c>
      <c r="T91" s="38">
        <f t="shared" si="5"/>
        <v>-2.6659285714285712E-2</v>
      </c>
      <c r="U91" s="38">
        <f t="shared" si="5"/>
        <v>4.9900257142857143E-3</v>
      </c>
      <c r="V91" s="38">
        <f t="shared" si="5"/>
        <v>5.0371014285714288E-3</v>
      </c>
      <c r="W91" s="38">
        <f t="shared" si="5"/>
        <v>-6.112221428571428E-2</v>
      </c>
      <c r="X91" s="38">
        <f t="shared" si="5"/>
        <v>-6.2254107142857153E-2</v>
      </c>
      <c r="Y91" s="38">
        <f t="shared" si="5"/>
        <v>-2.8710000000000006E-2</v>
      </c>
      <c r="AB91" s="38"/>
    </row>
    <row r="92" spans="1:28" ht="16.350000000000001" customHeight="1" x14ac:dyDescent="0.25">
      <c r="A92" s="9" t="s">
        <v>164</v>
      </c>
      <c r="B92" s="9" t="s">
        <v>165</v>
      </c>
      <c r="C92" s="37" t="s">
        <v>165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38">
        <f t="shared" si="4"/>
        <v>4.707571428571429E-3</v>
      </c>
      <c r="Q92" s="38">
        <f t="shared" si="5"/>
        <v>-5.7726535714285716E-2</v>
      </c>
      <c r="R92" s="38">
        <f t="shared" si="5"/>
        <v>-5.8292482142857149E-2</v>
      </c>
      <c r="S92" s="38">
        <f t="shared" si="5"/>
        <v>-4.6420875000000014E-2</v>
      </c>
      <c r="T92" s="38">
        <f t="shared" si="5"/>
        <v>-2.6659285714285712E-2</v>
      </c>
      <c r="U92" s="38">
        <f t="shared" si="5"/>
        <v>4.9900257142857143E-3</v>
      </c>
      <c r="V92" s="38">
        <f t="shared" si="5"/>
        <v>5.0371014285714288E-3</v>
      </c>
      <c r="W92" s="38">
        <f t="shared" si="5"/>
        <v>-6.112221428571428E-2</v>
      </c>
      <c r="X92" s="38">
        <f t="shared" si="5"/>
        <v>-6.2254107142857153E-2</v>
      </c>
      <c r="Y92" s="38">
        <f t="shared" si="5"/>
        <v>-2.8710000000000006E-2</v>
      </c>
      <c r="AB92" s="38"/>
    </row>
    <row r="93" spans="1:28" ht="16.350000000000001" customHeight="1" x14ac:dyDescent="0.25">
      <c r="A93" s="11" t="s">
        <v>166</v>
      </c>
      <c r="B93" s="11" t="s">
        <v>167</v>
      </c>
      <c r="C93" s="37" t="s">
        <v>167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38">
        <f t="shared" si="4"/>
        <v>4.707571428571429E-3</v>
      </c>
      <c r="Q93" s="38">
        <f t="shared" si="5"/>
        <v>-5.7726535714285716E-2</v>
      </c>
      <c r="R93" s="38">
        <f t="shared" si="5"/>
        <v>-5.8292482142857149E-2</v>
      </c>
      <c r="S93" s="38">
        <f t="shared" si="5"/>
        <v>-4.6420875000000014E-2</v>
      </c>
      <c r="T93" s="38">
        <f t="shared" si="5"/>
        <v>-2.6659285714285712E-2</v>
      </c>
      <c r="U93" s="38">
        <f t="shared" si="5"/>
        <v>4.9900257142857143E-3</v>
      </c>
      <c r="V93" s="38">
        <f t="shared" si="5"/>
        <v>5.0371014285714288E-3</v>
      </c>
      <c r="W93" s="38">
        <f t="shared" si="5"/>
        <v>-6.112221428571428E-2</v>
      </c>
      <c r="X93" s="38">
        <f t="shared" si="5"/>
        <v>-6.2254107142857153E-2</v>
      </c>
      <c r="Y93" s="38">
        <f t="shared" si="5"/>
        <v>-2.8710000000000006E-2</v>
      </c>
      <c r="AB93" s="38"/>
    </row>
    <row r="94" spans="1:28" ht="16.350000000000001" customHeight="1" thickBot="1" x14ac:dyDescent="0.3">
      <c r="A94" s="1"/>
      <c r="B94" s="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8"/>
    </row>
    <row r="95" spans="1:28" ht="16.350000000000001" customHeight="1" thickBot="1" x14ac:dyDescent="0.3">
      <c r="A95" s="1"/>
      <c r="F95" s="31"/>
      <c r="G95" s="31"/>
      <c r="H95" s="31"/>
      <c r="I95" s="31"/>
      <c r="J95" s="31"/>
      <c r="K95" s="31"/>
      <c r="L95" s="1" t="s">
        <v>16</v>
      </c>
      <c r="M95" s="32">
        <f>O114</f>
        <v>6.3921428571428573E-2</v>
      </c>
      <c r="N95" s="31" t="s">
        <v>17</v>
      </c>
      <c r="O95" s="31" t="s">
        <v>18</v>
      </c>
    </row>
    <row r="96" spans="1:28" ht="16.350000000000001" customHeight="1" x14ac:dyDescent="0.25">
      <c r="A96" s="1"/>
      <c r="F96" s="31"/>
      <c r="G96" s="31"/>
      <c r="H96" s="31"/>
      <c r="I96" s="31"/>
      <c r="J96" s="31"/>
      <c r="K96" s="31"/>
      <c r="L96" s="1">
        <v>1</v>
      </c>
      <c r="M96" s="33">
        <v>0.02</v>
      </c>
      <c r="N96" s="31">
        <v>0.1</v>
      </c>
      <c r="O96" s="31">
        <f>$M96*$N96</f>
        <v>2E-3</v>
      </c>
      <c r="P96" s="31">
        <f>($M96*$N96)*$P115</f>
        <v>2E-3</v>
      </c>
      <c r="Q96" s="31">
        <f t="shared" ref="Q96:Y96" si="6">($M96*$N96)*$P115</f>
        <v>2E-3</v>
      </c>
      <c r="R96" s="31">
        <f t="shared" si="6"/>
        <v>2E-3</v>
      </c>
      <c r="S96" s="31">
        <f t="shared" si="6"/>
        <v>2E-3</v>
      </c>
      <c r="T96" s="31">
        <f t="shared" si="6"/>
        <v>2E-3</v>
      </c>
      <c r="U96" s="31">
        <f t="shared" si="6"/>
        <v>2E-3</v>
      </c>
      <c r="V96" s="31">
        <f t="shared" si="6"/>
        <v>2E-3</v>
      </c>
      <c r="W96" s="31">
        <f t="shared" si="6"/>
        <v>2E-3</v>
      </c>
      <c r="X96" s="31">
        <f t="shared" si="6"/>
        <v>2E-3</v>
      </c>
      <c r="Y96" s="31">
        <f t="shared" si="6"/>
        <v>2E-3</v>
      </c>
    </row>
    <row r="97" spans="1:25" ht="16.350000000000001" customHeight="1" x14ac:dyDescent="0.25">
      <c r="A97" s="1"/>
      <c r="F97" s="31"/>
      <c r="G97" s="31"/>
      <c r="H97" s="31"/>
      <c r="I97" s="31"/>
      <c r="J97" s="31"/>
      <c r="K97" s="31"/>
      <c r="L97" s="1">
        <v>2</v>
      </c>
      <c r="M97" s="33">
        <v>0.04</v>
      </c>
      <c r="N97" s="31">
        <v>0.05</v>
      </c>
      <c r="O97" s="31">
        <f t="shared" ref="O97:Y113" si="7">$M97*$N97</f>
        <v>2E-3</v>
      </c>
      <c r="P97" s="31">
        <f t="shared" ref="P97:Y111" si="8">$M97*$N97</f>
        <v>2E-3</v>
      </c>
      <c r="Q97" s="31">
        <f t="shared" si="8"/>
        <v>2E-3</v>
      </c>
      <c r="R97" s="31">
        <f t="shared" si="8"/>
        <v>2E-3</v>
      </c>
      <c r="S97" s="31">
        <f t="shared" si="8"/>
        <v>2E-3</v>
      </c>
      <c r="T97" s="31">
        <f t="shared" si="8"/>
        <v>2E-3</v>
      </c>
      <c r="U97" s="31">
        <f t="shared" si="8"/>
        <v>2E-3</v>
      </c>
      <c r="V97" s="31">
        <f t="shared" si="8"/>
        <v>2E-3</v>
      </c>
      <c r="W97" s="31">
        <f t="shared" si="8"/>
        <v>2E-3</v>
      </c>
      <c r="X97" s="31">
        <f t="shared" si="8"/>
        <v>2E-3</v>
      </c>
      <c r="Y97" s="31">
        <f t="shared" si="8"/>
        <v>2E-3</v>
      </c>
    </row>
    <row r="98" spans="1:25" ht="16.350000000000001" customHeight="1" x14ac:dyDescent="0.25">
      <c r="A98" s="1"/>
      <c r="F98" s="31"/>
      <c r="G98" s="31"/>
      <c r="H98" s="31"/>
      <c r="I98" s="31"/>
      <c r="J98" s="31"/>
      <c r="K98" s="31"/>
      <c r="L98" s="1">
        <v>3</v>
      </c>
      <c r="M98" s="33">
        <v>0.05</v>
      </c>
      <c r="N98" s="31">
        <v>0.15</v>
      </c>
      <c r="O98" s="31">
        <f t="shared" si="7"/>
        <v>7.4999999999999997E-3</v>
      </c>
      <c r="P98" s="31">
        <f t="shared" si="8"/>
        <v>7.4999999999999997E-3</v>
      </c>
      <c r="Q98" s="31">
        <f t="shared" si="8"/>
        <v>7.4999999999999997E-3</v>
      </c>
      <c r="R98" s="31">
        <f t="shared" si="8"/>
        <v>7.4999999999999997E-3</v>
      </c>
      <c r="S98" s="31">
        <f t="shared" si="8"/>
        <v>7.4999999999999997E-3</v>
      </c>
      <c r="T98" s="31">
        <f t="shared" si="8"/>
        <v>7.4999999999999997E-3</v>
      </c>
      <c r="U98" s="31">
        <f t="shared" si="8"/>
        <v>7.4999999999999997E-3</v>
      </c>
      <c r="V98" s="31">
        <f t="shared" si="8"/>
        <v>7.4999999999999997E-3</v>
      </c>
      <c r="W98" s="31">
        <f t="shared" si="8"/>
        <v>7.4999999999999997E-3</v>
      </c>
      <c r="X98" s="31">
        <f t="shared" si="8"/>
        <v>7.4999999999999997E-3</v>
      </c>
      <c r="Y98" s="31">
        <f t="shared" si="8"/>
        <v>7.4999999999999997E-3</v>
      </c>
    </row>
    <row r="99" spans="1:25" ht="16.350000000000001" customHeight="1" x14ac:dyDescent="0.25">
      <c r="A99" s="1"/>
      <c r="F99" s="31"/>
      <c r="G99" s="31"/>
      <c r="H99" s="31"/>
      <c r="I99" s="31"/>
      <c r="J99" s="31"/>
      <c r="K99" s="31"/>
      <c r="L99" s="1">
        <v>4</v>
      </c>
      <c r="M99" s="33">
        <v>0.04</v>
      </c>
      <c r="N99" s="31">
        <v>0.02</v>
      </c>
      <c r="O99" s="31">
        <f t="shared" si="7"/>
        <v>8.0000000000000004E-4</v>
      </c>
      <c r="P99" s="31">
        <f t="shared" si="8"/>
        <v>8.0000000000000004E-4</v>
      </c>
      <c r="Q99" s="31">
        <f t="shared" si="8"/>
        <v>8.0000000000000004E-4</v>
      </c>
      <c r="R99" s="31">
        <f t="shared" si="8"/>
        <v>8.0000000000000004E-4</v>
      </c>
      <c r="S99" s="31">
        <f t="shared" si="8"/>
        <v>8.0000000000000004E-4</v>
      </c>
      <c r="T99" s="31">
        <f t="shared" si="8"/>
        <v>8.0000000000000004E-4</v>
      </c>
      <c r="U99" s="31">
        <f t="shared" si="8"/>
        <v>8.0000000000000004E-4</v>
      </c>
      <c r="V99" s="31">
        <f t="shared" si="8"/>
        <v>8.0000000000000004E-4</v>
      </c>
      <c r="W99" s="31">
        <f t="shared" si="8"/>
        <v>8.0000000000000004E-4</v>
      </c>
      <c r="X99" s="31">
        <f t="shared" si="8"/>
        <v>8.0000000000000004E-4</v>
      </c>
      <c r="Y99" s="31">
        <f t="shared" si="8"/>
        <v>8.0000000000000004E-4</v>
      </c>
    </row>
    <row r="100" spans="1:25" ht="16.350000000000001" customHeight="1" x14ac:dyDescent="0.25">
      <c r="A100" s="1"/>
      <c r="F100" s="31"/>
      <c r="G100" s="31"/>
      <c r="H100" s="31"/>
      <c r="I100" s="31"/>
      <c r="J100" s="31"/>
      <c r="K100" s="31"/>
      <c r="L100" s="1">
        <v>5</v>
      </c>
      <c r="M100" s="33">
        <v>0.02</v>
      </c>
      <c r="N100" s="31">
        <v>0.03</v>
      </c>
      <c r="O100" s="31">
        <f t="shared" si="7"/>
        <v>5.9999999999999995E-4</v>
      </c>
      <c r="P100" s="31">
        <f t="shared" si="8"/>
        <v>5.9999999999999995E-4</v>
      </c>
      <c r="Q100" s="31">
        <f t="shared" si="8"/>
        <v>5.9999999999999995E-4</v>
      </c>
      <c r="R100" s="31">
        <f t="shared" si="8"/>
        <v>5.9999999999999995E-4</v>
      </c>
      <c r="S100" s="31">
        <f t="shared" si="8"/>
        <v>5.9999999999999995E-4</v>
      </c>
      <c r="T100" s="31">
        <f t="shared" si="8"/>
        <v>5.9999999999999995E-4</v>
      </c>
      <c r="U100" s="31">
        <f t="shared" si="8"/>
        <v>5.9999999999999995E-4</v>
      </c>
      <c r="V100" s="31">
        <f t="shared" si="8"/>
        <v>5.9999999999999995E-4</v>
      </c>
      <c r="W100" s="31">
        <f t="shared" si="8"/>
        <v>5.9999999999999995E-4</v>
      </c>
      <c r="X100" s="31">
        <f t="shared" si="8"/>
        <v>5.9999999999999995E-4</v>
      </c>
      <c r="Y100" s="31">
        <f t="shared" si="8"/>
        <v>5.9999999999999995E-4</v>
      </c>
    </row>
    <row r="101" spans="1:25" ht="16.350000000000001" customHeight="1" x14ac:dyDescent="0.25">
      <c r="A101" s="1"/>
      <c r="F101" s="31"/>
      <c r="G101" s="31"/>
      <c r="H101" s="31"/>
      <c r="I101" s="31"/>
      <c r="J101" s="31"/>
      <c r="K101" s="31"/>
      <c r="L101" s="1">
        <v>6</v>
      </c>
      <c r="M101" s="33">
        <v>0.05</v>
      </c>
      <c r="N101" s="31">
        <v>0.04</v>
      </c>
      <c r="O101" s="31">
        <f t="shared" si="7"/>
        <v>2E-3</v>
      </c>
      <c r="P101" s="31">
        <f t="shared" si="8"/>
        <v>2E-3</v>
      </c>
      <c r="Q101" s="31">
        <f t="shared" si="8"/>
        <v>2E-3</v>
      </c>
      <c r="R101" s="31">
        <f t="shared" si="8"/>
        <v>2E-3</v>
      </c>
      <c r="S101" s="31">
        <f t="shared" si="8"/>
        <v>2E-3</v>
      </c>
      <c r="T101" s="31">
        <f t="shared" si="8"/>
        <v>2E-3</v>
      </c>
      <c r="U101" s="31">
        <f t="shared" si="8"/>
        <v>2E-3</v>
      </c>
      <c r="V101" s="31">
        <f t="shared" si="8"/>
        <v>2E-3</v>
      </c>
      <c r="W101" s="31">
        <f t="shared" si="8"/>
        <v>2E-3</v>
      </c>
      <c r="X101" s="31">
        <f t="shared" si="8"/>
        <v>2E-3</v>
      </c>
      <c r="Y101" s="31">
        <f t="shared" si="8"/>
        <v>2E-3</v>
      </c>
    </row>
    <row r="102" spans="1:25" ht="16.350000000000001" customHeight="1" x14ac:dyDescent="0.25">
      <c r="A102" s="1"/>
      <c r="F102" s="31"/>
      <c r="G102" s="31"/>
      <c r="H102" s="31"/>
      <c r="I102" s="31"/>
      <c r="J102" s="31"/>
      <c r="K102" s="31"/>
      <c r="L102" s="1">
        <v>7</v>
      </c>
      <c r="M102" s="33">
        <v>0.04</v>
      </c>
      <c r="N102" s="31">
        <v>0.08</v>
      </c>
      <c r="O102" s="31">
        <f t="shared" si="7"/>
        <v>3.2000000000000002E-3</v>
      </c>
      <c r="P102" s="31">
        <f t="shared" si="8"/>
        <v>3.2000000000000002E-3</v>
      </c>
      <c r="Q102" s="31">
        <f t="shared" si="8"/>
        <v>3.2000000000000002E-3</v>
      </c>
      <c r="R102" s="31">
        <f t="shared" si="8"/>
        <v>3.2000000000000002E-3</v>
      </c>
      <c r="S102" s="31">
        <f t="shared" si="8"/>
        <v>3.2000000000000002E-3</v>
      </c>
      <c r="T102" s="31">
        <f t="shared" si="8"/>
        <v>3.2000000000000002E-3</v>
      </c>
      <c r="U102" s="31">
        <f t="shared" si="8"/>
        <v>3.2000000000000002E-3</v>
      </c>
      <c r="V102" s="31">
        <f t="shared" si="8"/>
        <v>3.2000000000000002E-3</v>
      </c>
      <c r="W102" s="31">
        <f t="shared" si="8"/>
        <v>3.2000000000000002E-3</v>
      </c>
      <c r="X102" s="31">
        <f t="shared" si="8"/>
        <v>3.2000000000000002E-3</v>
      </c>
      <c r="Y102" s="31">
        <f t="shared" si="8"/>
        <v>3.2000000000000002E-3</v>
      </c>
    </row>
    <row r="103" spans="1:25" ht="16.350000000000001" customHeight="1" x14ac:dyDescent="0.25">
      <c r="A103" s="1"/>
      <c r="F103" s="31"/>
      <c r="G103" s="31"/>
      <c r="H103" s="31"/>
      <c r="I103" s="31"/>
      <c r="J103" s="31"/>
      <c r="K103" s="31"/>
      <c r="L103" s="1">
        <v>8</v>
      </c>
      <c r="M103" s="33">
        <v>0.08</v>
      </c>
      <c r="N103" s="31">
        <v>0.09</v>
      </c>
      <c r="O103" s="31">
        <f t="shared" si="7"/>
        <v>7.1999999999999998E-3</v>
      </c>
      <c r="P103" s="31">
        <f t="shared" si="8"/>
        <v>7.1999999999999998E-3</v>
      </c>
      <c r="Q103" s="31">
        <f t="shared" si="8"/>
        <v>7.1999999999999998E-3</v>
      </c>
      <c r="R103" s="31">
        <f t="shared" si="8"/>
        <v>7.1999999999999998E-3</v>
      </c>
      <c r="S103" s="31">
        <f t="shared" si="8"/>
        <v>7.1999999999999998E-3</v>
      </c>
      <c r="T103" s="31">
        <f t="shared" si="8"/>
        <v>7.1999999999999998E-3</v>
      </c>
      <c r="U103" s="31">
        <f t="shared" si="8"/>
        <v>7.1999999999999998E-3</v>
      </c>
      <c r="V103" s="31">
        <f t="shared" si="8"/>
        <v>7.1999999999999998E-3</v>
      </c>
      <c r="W103" s="31">
        <f t="shared" si="8"/>
        <v>7.1999999999999998E-3</v>
      </c>
      <c r="X103" s="31">
        <f t="shared" si="8"/>
        <v>7.1999999999999998E-3</v>
      </c>
      <c r="Y103" s="31">
        <f t="shared" si="8"/>
        <v>7.1999999999999998E-3</v>
      </c>
    </row>
    <row r="104" spans="1:25" ht="16.350000000000001" customHeight="1" x14ac:dyDescent="0.25">
      <c r="A104" s="1"/>
      <c r="F104" s="31"/>
      <c r="G104" s="31"/>
      <c r="H104" s="31"/>
      <c r="I104" s="31"/>
      <c r="J104" s="31"/>
      <c r="K104" s="31"/>
      <c r="L104" s="1">
        <v>9</v>
      </c>
      <c r="M104" s="33">
        <v>7.0000000000000007E-2</v>
      </c>
      <c r="N104" s="31">
        <v>5.7142857142857099E-2</v>
      </c>
      <c r="O104" s="31">
        <f t="shared" si="7"/>
        <v>3.9999999999999975E-3</v>
      </c>
      <c r="P104" s="31">
        <f t="shared" si="8"/>
        <v>3.9999999999999975E-3</v>
      </c>
      <c r="Q104" s="31">
        <f t="shared" si="8"/>
        <v>3.9999999999999975E-3</v>
      </c>
      <c r="R104" s="31">
        <f t="shared" si="8"/>
        <v>3.9999999999999975E-3</v>
      </c>
      <c r="S104" s="31">
        <f t="shared" si="8"/>
        <v>3.9999999999999975E-3</v>
      </c>
      <c r="T104" s="31">
        <f t="shared" si="8"/>
        <v>3.9999999999999975E-3</v>
      </c>
      <c r="U104" s="31">
        <f t="shared" si="8"/>
        <v>3.9999999999999975E-3</v>
      </c>
      <c r="V104" s="31">
        <f t="shared" si="8"/>
        <v>3.9999999999999975E-3</v>
      </c>
      <c r="W104" s="31">
        <f t="shared" si="8"/>
        <v>3.9999999999999975E-3</v>
      </c>
      <c r="X104" s="31">
        <f t="shared" si="8"/>
        <v>3.9999999999999975E-3</v>
      </c>
      <c r="Y104" s="31">
        <f t="shared" si="8"/>
        <v>3.9999999999999975E-3</v>
      </c>
    </row>
    <row r="105" spans="1:25" ht="16.350000000000001" customHeight="1" x14ac:dyDescent="0.25">
      <c r="A105" s="1"/>
      <c r="F105" s="31"/>
      <c r="G105" s="31"/>
      <c r="H105" s="31"/>
      <c r="I105" s="31"/>
      <c r="J105" s="31"/>
      <c r="K105" s="31"/>
      <c r="L105" s="1">
        <v>10</v>
      </c>
      <c r="M105" s="33">
        <v>7.1388888888888904E-2</v>
      </c>
      <c r="N105" s="31">
        <v>5.4285714285714298E-2</v>
      </c>
      <c r="O105" s="31">
        <f t="shared" si="7"/>
        <v>3.875396825396827E-3</v>
      </c>
      <c r="P105" s="31">
        <f t="shared" si="8"/>
        <v>3.875396825396827E-3</v>
      </c>
      <c r="Q105" s="31">
        <f t="shared" si="8"/>
        <v>3.875396825396827E-3</v>
      </c>
      <c r="R105" s="31">
        <f t="shared" si="8"/>
        <v>3.875396825396827E-3</v>
      </c>
      <c r="S105" s="31">
        <f t="shared" si="8"/>
        <v>3.875396825396827E-3</v>
      </c>
      <c r="T105" s="31">
        <f t="shared" si="8"/>
        <v>3.875396825396827E-3</v>
      </c>
      <c r="U105" s="31">
        <f t="shared" si="8"/>
        <v>3.875396825396827E-3</v>
      </c>
      <c r="V105" s="31">
        <f t="shared" si="8"/>
        <v>3.875396825396827E-3</v>
      </c>
      <c r="W105" s="31">
        <f t="shared" si="8"/>
        <v>3.875396825396827E-3</v>
      </c>
      <c r="X105" s="31">
        <f t="shared" si="8"/>
        <v>3.875396825396827E-3</v>
      </c>
      <c r="Y105" s="31">
        <f t="shared" si="8"/>
        <v>3.875396825396827E-3</v>
      </c>
    </row>
    <row r="106" spans="1:25" ht="16.350000000000001" customHeight="1" x14ac:dyDescent="0.25">
      <c r="A106" s="1"/>
      <c r="F106" s="31"/>
      <c r="G106" s="31"/>
      <c r="H106" s="31"/>
      <c r="I106" s="31"/>
      <c r="J106" s="31"/>
      <c r="K106" s="31"/>
      <c r="L106" s="1">
        <v>11</v>
      </c>
      <c r="M106" s="33">
        <v>7.6555555555555599E-2</v>
      </c>
      <c r="N106" s="31">
        <v>5.14285714285714E-2</v>
      </c>
      <c r="O106" s="31">
        <f t="shared" si="7"/>
        <v>3.9371428571428569E-3</v>
      </c>
      <c r="P106" s="31">
        <f t="shared" si="8"/>
        <v>3.9371428571428569E-3</v>
      </c>
      <c r="Q106" s="31">
        <f t="shared" si="8"/>
        <v>3.9371428571428569E-3</v>
      </c>
      <c r="R106" s="31">
        <f t="shared" si="8"/>
        <v>3.9371428571428569E-3</v>
      </c>
      <c r="S106" s="31">
        <f t="shared" si="8"/>
        <v>3.9371428571428569E-3</v>
      </c>
      <c r="T106" s="31">
        <f t="shared" si="8"/>
        <v>3.9371428571428569E-3</v>
      </c>
      <c r="U106" s="31">
        <f t="shared" si="8"/>
        <v>3.9371428571428569E-3</v>
      </c>
      <c r="V106" s="31">
        <f t="shared" si="8"/>
        <v>3.9371428571428569E-3</v>
      </c>
      <c r="W106" s="31">
        <f t="shared" si="8"/>
        <v>3.9371428571428569E-3</v>
      </c>
      <c r="X106" s="31">
        <f t="shared" si="8"/>
        <v>3.9371428571428569E-3</v>
      </c>
      <c r="Y106" s="31">
        <f t="shared" si="8"/>
        <v>3.9371428571428569E-3</v>
      </c>
    </row>
    <row r="107" spans="1:25" ht="16.350000000000001" customHeight="1" x14ac:dyDescent="0.25">
      <c r="A107" s="1"/>
      <c r="F107" s="31"/>
      <c r="G107" s="31"/>
      <c r="H107" s="31"/>
      <c r="I107" s="31"/>
      <c r="J107" s="31"/>
      <c r="K107" s="31"/>
      <c r="L107" s="1">
        <v>12</v>
      </c>
      <c r="M107" s="33">
        <v>8.1722222222222196E-2</v>
      </c>
      <c r="N107" s="31">
        <v>4.8571428571428599E-2</v>
      </c>
      <c r="O107" s="31">
        <f t="shared" si="7"/>
        <v>3.9693650793650804E-3</v>
      </c>
      <c r="P107" s="31">
        <f t="shared" si="8"/>
        <v>3.9693650793650804E-3</v>
      </c>
      <c r="Q107" s="31">
        <f t="shared" si="8"/>
        <v>3.9693650793650804E-3</v>
      </c>
      <c r="R107" s="31">
        <f t="shared" si="8"/>
        <v>3.9693650793650804E-3</v>
      </c>
      <c r="S107" s="31">
        <f t="shared" si="8"/>
        <v>3.9693650793650804E-3</v>
      </c>
      <c r="T107" s="31">
        <f t="shared" si="8"/>
        <v>3.9693650793650804E-3</v>
      </c>
      <c r="U107" s="31">
        <f t="shared" si="8"/>
        <v>3.9693650793650804E-3</v>
      </c>
      <c r="V107" s="31">
        <f t="shared" si="8"/>
        <v>3.9693650793650804E-3</v>
      </c>
      <c r="W107" s="31">
        <f t="shared" si="8"/>
        <v>3.9693650793650804E-3</v>
      </c>
      <c r="X107" s="31">
        <f t="shared" si="8"/>
        <v>3.9693650793650804E-3</v>
      </c>
      <c r="Y107" s="31">
        <f t="shared" si="8"/>
        <v>3.9693650793650804E-3</v>
      </c>
    </row>
    <row r="108" spans="1:25" ht="16.350000000000001" customHeight="1" x14ac:dyDescent="0.25">
      <c r="A108" s="1"/>
      <c r="F108" s="31"/>
      <c r="G108" s="31"/>
      <c r="H108" s="31"/>
      <c r="I108" s="31"/>
      <c r="J108" s="31"/>
      <c r="K108" s="31"/>
      <c r="L108" s="1">
        <v>13</v>
      </c>
      <c r="M108" s="33">
        <v>8.6888888888888904E-2</v>
      </c>
      <c r="N108" s="31">
        <v>4.57142857142857E-2</v>
      </c>
      <c r="O108" s="31">
        <f t="shared" si="7"/>
        <v>3.9720634920634912E-3</v>
      </c>
      <c r="P108" s="31">
        <f t="shared" si="8"/>
        <v>3.9720634920634912E-3</v>
      </c>
      <c r="Q108" s="31">
        <f t="shared" si="8"/>
        <v>3.9720634920634912E-3</v>
      </c>
      <c r="R108" s="31">
        <f t="shared" si="8"/>
        <v>3.9720634920634912E-3</v>
      </c>
      <c r="S108" s="31">
        <f t="shared" si="8"/>
        <v>3.9720634920634912E-3</v>
      </c>
      <c r="T108" s="31">
        <f t="shared" si="8"/>
        <v>3.9720634920634912E-3</v>
      </c>
      <c r="U108" s="31">
        <f t="shared" si="8"/>
        <v>3.9720634920634912E-3</v>
      </c>
      <c r="V108" s="31">
        <f t="shared" si="8"/>
        <v>3.9720634920634912E-3</v>
      </c>
      <c r="W108" s="31">
        <f t="shared" si="8"/>
        <v>3.9720634920634912E-3</v>
      </c>
      <c r="X108" s="31">
        <f t="shared" si="8"/>
        <v>3.9720634920634912E-3</v>
      </c>
      <c r="Y108" s="31">
        <f t="shared" si="8"/>
        <v>3.9720634920634912E-3</v>
      </c>
    </row>
    <row r="109" spans="1:25" ht="16.350000000000001" customHeight="1" x14ac:dyDescent="0.25">
      <c r="A109" s="1"/>
      <c r="F109" s="31"/>
      <c r="G109" s="31"/>
      <c r="H109" s="31"/>
      <c r="I109" s="31"/>
      <c r="J109" s="31"/>
      <c r="K109" s="31"/>
      <c r="L109" s="1">
        <v>14</v>
      </c>
      <c r="M109" s="33">
        <v>9.2055555555555599E-2</v>
      </c>
      <c r="N109" s="31">
        <v>4.2857142857142802E-2</v>
      </c>
      <c r="O109" s="31">
        <f t="shared" si="7"/>
        <v>3.9452380952380919E-3</v>
      </c>
      <c r="P109" s="31">
        <f t="shared" si="8"/>
        <v>3.9452380952380919E-3</v>
      </c>
      <c r="Q109" s="31">
        <f t="shared" si="8"/>
        <v>3.9452380952380919E-3</v>
      </c>
      <c r="R109" s="31">
        <f t="shared" si="8"/>
        <v>3.9452380952380919E-3</v>
      </c>
      <c r="S109" s="31">
        <f t="shared" si="8"/>
        <v>3.9452380952380919E-3</v>
      </c>
      <c r="T109" s="31">
        <f t="shared" si="8"/>
        <v>3.9452380952380919E-3</v>
      </c>
      <c r="U109" s="31">
        <f t="shared" si="8"/>
        <v>3.9452380952380919E-3</v>
      </c>
      <c r="V109" s="31">
        <f t="shared" si="8"/>
        <v>3.9452380952380919E-3</v>
      </c>
      <c r="W109" s="31">
        <f t="shared" si="8"/>
        <v>3.9452380952380919E-3</v>
      </c>
      <c r="X109" s="31">
        <f t="shared" si="8"/>
        <v>3.9452380952380919E-3</v>
      </c>
      <c r="Y109" s="31">
        <f t="shared" si="8"/>
        <v>3.9452380952380919E-3</v>
      </c>
    </row>
    <row r="110" spans="1:25" ht="16.350000000000001" customHeight="1" x14ac:dyDescent="0.25">
      <c r="A110" s="1"/>
      <c r="F110" s="31"/>
      <c r="G110" s="31"/>
      <c r="H110" s="31"/>
      <c r="I110" s="31"/>
      <c r="J110" s="31"/>
      <c r="K110" s="31"/>
      <c r="L110" s="1">
        <v>15</v>
      </c>
      <c r="M110" s="33">
        <v>9.7222222222222196E-2</v>
      </c>
      <c r="N110" s="31">
        <v>0.04</v>
      </c>
      <c r="O110" s="31">
        <f t="shared" si="7"/>
        <v>3.8888888888888879E-3</v>
      </c>
      <c r="P110" s="31">
        <f t="shared" si="8"/>
        <v>3.8888888888888879E-3</v>
      </c>
      <c r="Q110" s="31">
        <f t="shared" si="8"/>
        <v>3.8888888888888879E-3</v>
      </c>
      <c r="R110" s="31">
        <f t="shared" si="8"/>
        <v>3.8888888888888879E-3</v>
      </c>
      <c r="S110" s="31">
        <f t="shared" si="8"/>
        <v>3.8888888888888879E-3</v>
      </c>
      <c r="T110" s="31">
        <f t="shared" si="8"/>
        <v>3.8888888888888879E-3</v>
      </c>
      <c r="U110" s="31">
        <f t="shared" si="8"/>
        <v>3.8888888888888879E-3</v>
      </c>
      <c r="V110" s="31">
        <f t="shared" si="8"/>
        <v>3.8888888888888879E-3</v>
      </c>
      <c r="W110" s="31">
        <f t="shared" si="8"/>
        <v>3.8888888888888879E-3</v>
      </c>
      <c r="X110" s="31">
        <f t="shared" si="8"/>
        <v>3.8888888888888879E-3</v>
      </c>
      <c r="Y110" s="31">
        <f t="shared" si="8"/>
        <v>3.8888888888888879E-3</v>
      </c>
    </row>
    <row r="111" spans="1:25" ht="16.350000000000001" customHeight="1" x14ac:dyDescent="0.25">
      <c r="A111" s="1"/>
      <c r="F111" s="31"/>
      <c r="G111" s="31"/>
      <c r="H111" s="31"/>
      <c r="I111" s="31"/>
      <c r="J111" s="31"/>
      <c r="K111" s="31"/>
      <c r="L111" s="1">
        <v>16</v>
      </c>
      <c r="M111" s="33">
        <v>0.102388888888889</v>
      </c>
      <c r="N111" s="31">
        <v>3.7142857142857102E-2</v>
      </c>
      <c r="O111" s="31">
        <f t="shared" si="7"/>
        <v>3.803015873015873E-3</v>
      </c>
      <c r="P111" s="31">
        <f t="shared" si="8"/>
        <v>3.803015873015873E-3</v>
      </c>
      <c r="Q111" s="31">
        <f t="shared" si="8"/>
        <v>3.803015873015873E-3</v>
      </c>
      <c r="R111" s="31">
        <f t="shared" si="8"/>
        <v>3.803015873015873E-3</v>
      </c>
      <c r="S111" s="31">
        <f t="shared" si="8"/>
        <v>3.803015873015873E-3</v>
      </c>
      <c r="T111" s="31">
        <f t="shared" si="8"/>
        <v>3.803015873015873E-3</v>
      </c>
      <c r="U111" s="31">
        <f t="shared" si="8"/>
        <v>3.803015873015873E-3</v>
      </c>
      <c r="V111" s="31">
        <f t="shared" si="8"/>
        <v>3.803015873015873E-3</v>
      </c>
      <c r="W111" s="31">
        <f t="shared" si="8"/>
        <v>3.803015873015873E-3</v>
      </c>
      <c r="X111" s="31">
        <f t="shared" si="8"/>
        <v>3.803015873015873E-3</v>
      </c>
      <c r="Y111" s="31">
        <f t="shared" si="8"/>
        <v>3.803015873015873E-3</v>
      </c>
    </row>
    <row r="112" spans="1:25" ht="16.350000000000001" customHeight="1" x14ac:dyDescent="0.25">
      <c r="A112" s="1"/>
      <c r="F112" s="31"/>
      <c r="G112" s="31"/>
      <c r="H112" s="31"/>
      <c r="I112" s="31"/>
      <c r="J112" s="31"/>
      <c r="K112" s="31"/>
      <c r="L112" s="1">
        <v>17</v>
      </c>
      <c r="M112" s="33">
        <v>0.107555555555556</v>
      </c>
      <c r="N112" s="31">
        <v>3.4285714285714301E-2</v>
      </c>
      <c r="O112" s="31">
        <f t="shared" si="7"/>
        <v>3.6876190476190646E-3</v>
      </c>
      <c r="P112" s="31">
        <f t="shared" si="7"/>
        <v>3.6876190476190646E-3</v>
      </c>
      <c r="Q112" s="31">
        <f t="shared" si="7"/>
        <v>3.6876190476190646E-3</v>
      </c>
      <c r="R112" s="31">
        <f t="shared" si="7"/>
        <v>3.6876190476190646E-3</v>
      </c>
      <c r="S112" s="31">
        <f t="shared" si="7"/>
        <v>3.6876190476190646E-3</v>
      </c>
      <c r="T112" s="31">
        <f t="shared" si="7"/>
        <v>3.6876190476190646E-3</v>
      </c>
      <c r="U112" s="31">
        <f t="shared" si="7"/>
        <v>3.6876190476190646E-3</v>
      </c>
      <c r="V112" s="31">
        <f t="shared" si="7"/>
        <v>3.6876190476190646E-3</v>
      </c>
      <c r="W112" s="31">
        <f t="shared" si="7"/>
        <v>3.6876190476190646E-3</v>
      </c>
      <c r="X112" s="31">
        <f t="shared" si="7"/>
        <v>3.6876190476190646E-3</v>
      </c>
      <c r="Y112" s="31">
        <f t="shared" si="7"/>
        <v>3.6876190476190646E-3</v>
      </c>
    </row>
    <row r="113" spans="1:26" ht="16.350000000000001" customHeight="1" thickBot="1" x14ac:dyDescent="0.3">
      <c r="A113" s="1"/>
      <c r="F113" s="31"/>
      <c r="G113" s="31"/>
      <c r="H113" s="31"/>
      <c r="I113" s="31"/>
      <c r="J113" s="31"/>
      <c r="K113" s="31"/>
      <c r="L113" s="1">
        <v>18</v>
      </c>
      <c r="M113" s="33">
        <v>0.112722222222222</v>
      </c>
      <c r="N113" s="31">
        <v>3.1428571428571403E-2</v>
      </c>
      <c r="O113" s="31">
        <f t="shared" si="7"/>
        <v>3.5426984126984027E-3</v>
      </c>
      <c r="P113" s="31">
        <f t="shared" si="7"/>
        <v>3.5426984126984027E-3</v>
      </c>
      <c r="Q113" s="31">
        <f t="shared" si="7"/>
        <v>3.5426984126984027E-3</v>
      </c>
      <c r="R113" s="31">
        <f t="shared" si="7"/>
        <v>3.5426984126984027E-3</v>
      </c>
      <c r="S113" s="31">
        <f t="shared" si="7"/>
        <v>3.5426984126984027E-3</v>
      </c>
      <c r="T113" s="31">
        <f t="shared" si="7"/>
        <v>3.5426984126984027E-3</v>
      </c>
      <c r="U113" s="31">
        <f t="shared" si="7"/>
        <v>3.5426984126984027E-3</v>
      </c>
      <c r="V113" s="31">
        <f t="shared" si="7"/>
        <v>3.5426984126984027E-3</v>
      </c>
      <c r="W113" s="31">
        <f t="shared" si="7"/>
        <v>3.5426984126984027E-3</v>
      </c>
      <c r="X113" s="31">
        <f t="shared" si="7"/>
        <v>3.5426984126984027E-3</v>
      </c>
      <c r="Y113" s="31">
        <f t="shared" si="7"/>
        <v>3.5426984126984027E-3</v>
      </c>
    </row>
    <row r="114" spans="1:26" ht="16.350000000000001" customHeight="1" thickBot="1" x14ac:dyDescent="0.3">
      <c r="A114" s="1"/>
      <c r="F114" s="31"/>
      <c r="G114" s="31"/>
      <c r="H114" s="31"/>
      <c r="I114" s="31"/>
      <c r="J114" s="31"/>
      <c r="K114" s="31"/>
      <c r="L114" s="1"/>
      <c r="M114" s="33">
        <f>SUM(M96:M113)</f>
        <v>1.2385000000000004</v>
      </c>
      <c r="N114" s="34">
        <f>SUM(N96:N113)</f>
        <v>1.0028571428571427</v>
      </c>
      <c r="O114" s="35">
        <f>SUM(O96:O113)</f>
        <v>6.3921428571428573E-2</v>
      </c>
      <c r="P114" s="35">
        <f t="shared" ref="P114:Y114" si="9">SUM(P96:P113)</f>
        <v>6.3921428571428573E-2</v>
      </c>
      <c r="Q114" s="35">
        <f t="shared" si="9"/>
        <v>6.3921428571428573E-2</v>
      </c>
      <c r="R114" s="35">
        <f t="shared" si="9"/>
        <v>6.3921428571428573E-2</v>
      </c>
      <c r="S114" s="35">
        <f t="shared" si="9"/>
        <v>6.3921428571428573E-2</v>
      </c>
      <c r="T114" s="35">
        <f t="shared" si="9"/>
        <v>6.3921428571428573E-2</v>
      </c>
      <c r="U114" s="35">
        <f t="shared" si="9"/>
        <v>6.3921428571428573E-2</v>
      </c>
      <c r="V114" s="35">
        <f t="shared" si="9"/>
        <v>6.3921428571428573E-2</v>
      </c>
      <c r="W114" s="35">
        <f t="shared" si="9"/>
        <v>6.3921428571428573E-2</v>
      </c>
      <c r="X114" s="35">
        <f t="shared" si="9"/>
        <v>6.3921428571428573E-2</v>
      </c>
      <c r="Y114" s="35">
        <f t="shared" si="9"/>
        <v>6.3921428571428573E-2</v>
      </c>
    </row>
    <row r="115" spans="1:26" ht="36.6" customHeight="1" x14ac:dyDescent="0.25">
      <c r="A115" s="1"/>
      <c r="B115" s="1"/>
      <c r="C115" s="31"/>
      <c r="D115" s="31"/>
      <c r="E115" s="31"/>
      <c r="F115" s="31"/>
      <c r="G115" s="31"/>
      <c r="H115" s="31"/>
      <c r="I115" s="31"/>
      <c r="J115" s="31"/>
      <c r="K115" s="31"/>
      <c r="L115" s="31" t="s">
        <v>168</v>
      </c>
      <c r="M115" s="31"/>
      <c r="N115" s="31"/>
      <c r="O115" s="31"/>
      <c r="P115" s="44">
        <v>1</v>
      </c>
      <c r="Q115" s="44">
        <v>1.02</v>
      </c>
      <c r="R115" s="44">
        <v>1.03</v>
      </c>
      <c r="S115" s="44">
        <v>1.05</v>
      </c>
      <c r="T115" s="44">
        <v>1.04</v>
      </c>
      <c r="U115" s="44">
        <v>1.06</v>
      </c>
      <c r="V115" s="44">
        <v>1.07</v>
      </c>
      <c r="W115" s="44">
        <v>1.08</v>
      </c>
      <c r="X115" s="44">
        <v>1.1000000000000001</v>
      </c>
      <c r="Y115" s="44">
        <v>1.1200000000000001</v>
      </c>
    </row>
    <row r="116" spans="1:26" ht="36.6" customHeight="1" x14ac:dyDescent="0.25">
      <c r="A116" s="1"/>
      <c r="B116" s="1"/>
      <c r="C116" s="31"/>
      <c r="D116" s="31"/>
      <c r="E116" s="31"/>
      <c r="F116" s="31"/>
      <c r="G116" s="31"/>
      <c r="H116" s="31"/>
      <c r="I116" s="31"/>
      <c r="J116" s="31"/>
      <c r="K116" s="31"/>
      <c r="L116" s="31" t="s">
        <v>170</v>
      </c>
      <c r="M116" s="31"/>
      <c r="N116" s="31"/>
      <c r="O116" s="45">
        <f>72/O114</f>
        <v>1126.3828360710693</v>
      </c>
      <c r="P116" s="44">
        <v>12</v>
      </c>
      <c r="Q116" s="44">
        <v>12</v>
      </c>
      <c r="R116" s="44">
        <v>12</v>
      </c>
      <c r="S116" s="44">
        <v>12</v>
      </c>
      <c r="T116" s="44">
        <v>12</v>
      </c>
      <c r="U116" s="44">
        <v>12</v>
      </c>
      <c r="V116" s="44">
        <v>12</v>
      </c>
      <c r="W116" s="44">
        <v>12</v>
      </c>
      <c r="X116" s="44">
        <v>12</v>
      </c>
      <c r="Y116" s="44">
        <v>12</v>
      </c>
    </row>
    <row r="117" spans="1:26" ht="40.799999999999997" customHeight="1" x14ac:dyDescent="0.25">
      <c r="A117" s="1"/>
      <c r="B117" s="1"/>
      <c r="C117" s="31"/>
      <c r="D117" s="31"/>
      <c r="E117" s="31"/>
      <c r="F117" s="31"/>
      <c r="G117" s="31"/>
      <c r="H117" s="31"/>
      <c r="I117" s="31"/>
      <c r="J117" s="31"/>
      <c r="K117" s="31"/>
      <c r="L117" s="31" t="s">
        <v>169</v>
      </c>
      <c r="M117" s="31"/>
      <c r="N117" s="31"/>
      <c r="O117" s="31"/>
      <c r="P117" s="43">
        <f>P114/P116*P115</f>
        <v>5.3267857142857145E-3</v>
      </c>
      <c r="Q117" s="43">
        <f t="shared" ref="Q117:Y117" si="10">Q114/Q116*Q115</f>
        <v>5.4333214285714289E-3</v>
      </c>
      <c r="R117" s="43">
        <f t="shared" si="10"/>
        <v>5.4865892857142856E-3</v>
      </c>
      <c r="S117" s="43">
        <f t="shared" si="10"/>
        <v>5.593125E-3</v>
      </c>
      <c r="T117" s="43">
        <f t="shared" si="10"/>
        <v>5.5398571428571432E-3</v>
      </c>
      <c r="U117" s="43">
        <f t="shared" si="10"/>
        <v>5.6463928571428576E-3</v>
      </c>
      <c r="V117" s="43">
        <f t="shared" si="10"/>
        <v>5.6996607142857144E-3</v>
      </c>
      <c r="W117" s="43">
        <f t="shared" si="10"/>
        <v>5.752928571428572E-3</v>
      </c>
      <c r="X117" s="43">
        <f t="shared" si="10"/>
        <v>5.8594642857142864E-3</v>
      </c>
      <c r="Y117" s="43">
        <f t="shared" si="10"/>
        <v>5.9660000000000008E-3</v>
      </c>
    </row>
    <row r="118" spans="1:26" ht="29.4" customHeight="1" x14ac:dyDescent="0.25">
      <c r="A118" s="1"/>
      <c r="B118" s="1"/>
      <c r="C118" s="31"/>
      <c r="D118" s="31"/>
      <c r="E118" s="31"/>
      <c r="F118" s="31"/>
      <c r="G118" s="31"/>
      <c r="H118" s="31"/>
      <c r="I118" s="31"/>
      <c r="J118" s="31"/>
      <c r="K118" s="31"/>
      <c r="L118" s="31" t="s">
        <v>172</v>
      </c>
      <c r="M118" s="31"/>
      <c r="N118" s="31"/>
      <c r="O118" s="31"/>
    </row>
    <row r="119" spans="1:26" ht="29.4" customHeight="1" x14ac:dyDescent="0.25">
      <c r="A119" s="1"/>
      <c r="B119" s="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26" ht="29.4" customHeight="1" thickBot="1" x14ac:dyDescent="0.3">
      <c r="A120" s="1"/>
      <c r="B120" s="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26" ht="16.350000000000001" customHeight="1" thickBot="1" x14ac:dyDescent="0.3">
      <c r="A121" s="1"/>
      <c r="B121" s="1"/>
      <c r="C121" s="31"/>
      <c r="D121" s="31"/>
      <c r="E121" s="31"/>
      <c r="F121" s="31"/>
      <c r="G121" s="31"/>
      <c r="H121" s="31"/>
      <c r="I121" s="31"/>
      <c r="J121" s="31"/>
      <c r="K121" s="31"/>
      <c r="L121" s="1" t="s">
        <v>16</v>
      </c>
      <c r="M121" s="32">
        <f>O140</f>
        <v>-6.3921428571428573E-2</v>
      </c>
      <c r="N121" s="31" t="s">
        <v>17</v>
      </c>
      <c r="O121" s="31" t="s">
        <v>18</v>
      </c>
    </row>
    <row r="122" spans="1:26" ht="16.350000000000001" customHeight="1" x14ac:dyDescent="0.25">
      <c r="A122" s="1"/>
      <c r="B122" s="1"/>
      <c r="C122" s="31"/>
      <c r="D122" s="31"/>
      <c r="E122" s="31"/>
      <c r="F122" s="31"/>
      <c r="G122" s="31"/>
      <c r="H122" s="31"/>
      <c r="I122" s="31"/>
      <c r="J122" s="31"/>
      <c r="K122" s="31"/>
      <c r="L122" s="1">
        <v>1</v>
      </c>
      <c r="M122" s="31">
        <v>-0.02</v>
      </c>
      <c r="N122" s="31">
        <v>-0.1</v>
      </c>
      <c r="O122" s="31">
        <v>-2E-3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51">
        <v>-1</v>
      </c>
    </row>
    <row r="123" spans="1:26" ht="16.350000000000001" customHeight="1" x14ac:dyDescent="0.25">
      <c r="A123" s="1"/>
      <c r="B123" s="1"/>
      <c r="C123" s="31"/>
      <c r="D123" s="31"/>
      <c r="E123" s="31"/>
      <c r="F123" s="31"/>
      <c r="G123" s="31"/>
      <c r="H123" s="31"/>
      <c r="I123" s="31"/>
      <c r="J123" s="31"/>
      <c r="K123" s="31"/>
      <c r="L123" s="1">
        <v>2</v>
      </c>
      <c r="M123" s="31">
        <v>-0.04</v>
      </c>
      <c r="N123" s="31">
        <v>-0.05</v>
      </c>
      <c r="O123" s="31">
        <v>-2E-3</v>
      </c>
      <c r="P123" s="31">
        <v>-2E-3</v>
      </c>
      <c r="Q123" s="31">
        <v>-2E-3</v>
      </c>
      <c r="R123" s="31">
        <v>-2E-3</v>
      </c>
      <c r="S123" s="31">
        <v>-2E-3</v>
      </c>
      <c r="T123" s="31">
        <v>-2E-3</v>
      </c>
      <c r="U123" s="31">
        <v>-2E-3</v>
      </c>
      <c r="V123" s="31">
        <v>-2E-3</v>
      </c>
      <c r="W123" s="31">
        <v>-2E-3</v>
      </c>
      <c r="X123" s="31">
        <v>-2E-3</v>
      </c>
      <c r="Y123" s="31">
        <v>-2E-3</v>
      </c>
    </row>
    <row r="124" spans="1:26" ht="16.350000000000001" customHeight="1" x14ac:dyDescent="0.25">
      <c r="A124" s="1"/>
      <c r="B124" s="1"/>
      <c r="C124" s="31"/>
      <c r="D124" s="31"/>
      <c r="E124" s="31"/>
      <c r="F124" s="31"/>
      <c r="G124" s="31"/>
      <c r="H124" s="31"/>
      <c r="I124" s="31"/>
      <c r="J124" s="31"/>
      <c r="K124" s="31"/>
      <c r="L124" s="1">
        <v>3</v>
      </c>
      <c r="M124" s="31">
        <v>-0.05</v>
      </c>
      <c r="N124" s="31">
        <v>-0.15</v>
      </c>
      <c r="O124" s="31">
        <v>-7.4999999999999997E-3</v>
      </c>
      <c r="P124" s="31">
        <v>-7.4999999999999997E-3</v>
      </c>
      <c r="Q124" s="31">
        <v>-7.4999999999999997E-3</v>
      </c>
      <c r="R124" s="31">
        <v>-7.4999999999999997E-3</v>
      </c>
      <c r="S124" s="31">
        <v>-7.4999999999999997E-3</v>
      </c>
      <c r="T124" s="31">
        <v>-7.4999999999999997E-3</v>
      </c>
      <c r="U124" s="31">
        <v>-7.4999999999999997E-3</v>
      </c>
      <c r="V124" s="31">
        <v>-7.4999999999999997E-3</v>
      </c>
      <c r="W124" s="31">
        <v>-7.4999999999999997E-3</v>
      </c>
      <c r="X124" s="31">
        <v>-7.4999999999999997E-3</v>
      </c>
      <c r="Y124" s="31">
        <v>-7.4999999999999997E-3</v>
      </c>
    </row>
    <row r="125" spans="1:26" ht="16.350000000000001" customHeight="1" x14ac:dyDescent="0.25">
      <c r="A125" s="1"/>
      <c r="B125" s="1"/>
      <c r="C125" s="31"/>
      <c r="D125" s="31"/>
      <c r="E125" s="31"/>
      <c r="F125" s="31"/>
      <c r="G125" s="31"/>
      <c r="H125" s="31"/>
      <c r="I125" s="31"/>
      <c r="J125" s="31"/>
      <c r="K125" s="31"/>
      <c r="L125" s="1">
        <v>4</v>
      </c>
      <c r="M125" s="31">
        <v>-0.04</v>
      </c>
      <c r="N125" s="31">
        <v>-0.02</v>
      </c>
      <c r="O125" s="31">
        <v>-8.0000000000000004E-4</v>
      </c>
      <c r="P125" s="31">
        <v>-8.0000000000000004E-4</v>
      </c>
      <c r="Q125" s="31">
        <v>-8.0000000000000004E-4</v>
      </c>
      <c r="R125" s="31">
        <v>-8.0000000000000004E-4</v>
      </c>
      <c r="S125" s="31">
        <v>-8.0000000000000004E-4</v>
      </c>
      <c r="T125" s="31">
        <v>-8.0000000000000004E-4</v>
      </c>
      <c r="U125" s="31">
        <v>-8.0000000000000004E-4</v>
      </c>
      <c r="V125" s="31">
        <v>-8.0000000000000004E-4</v>
      </c>
      <c r="W125" s="31">
        <v>-8.0000000000000004E-4</v>
      </c>
      <c r="X125" s="31">
        <v>-8.0000000000000004E-4</v>
      </c>
      <c r="Y125" s="31">
        <v>-8.0000000000000004E-4</v>
      </c>
    </row>
    <row r="126" spans="1:26" ht="16.350000000000001" customHeight="1" x14ac:dyDescent="0.25">
      <c r="A126" s="1"/>
      <c r="B126" s="1"/>
      <c r="C126" s="31"/>
      <c r="D126" s="31"/>
      <c r="E126" s="31"/>
      <c r="F126" s="31"/>
      <c r="G126" s="31"/>
      <c r="H126" s="31"/>
      <c r="I126" s="31"/>
      <c r="J126" s="31"/>
      <c r="K126" s="31"/>
      <c r="L126" s="1">
        <v>5</v>
      </c>
      <c r="M126" s="31">
        <v>-0.02</v>
      </c>
      <c r="N126" s="31">
        <v>-0.03</v>
      </c>
      <c r="O126" s="31">
        <v>-5.9999999999999995E-4</v>
      </c>
      <c r="P126" s="31">
        <v>-5.9999999999999995E-4</v>
      </c>
      <c r="Q126" s="31">
        <v>-5.9999999999999995E-4</v>
      </c>
      <c r="R126" s="31">
        <v>-5.9999999999999995E-4</v>
      </c>
      <c r="S126" s="31">
        <v>-5.9999999999999995E-4</v>
      </c>
      <c r="T126" s="31">
        <v>-5.9999999999999995E-4</v>
      </c>
      <c r="U126" s="31">
        <v>-5.9999999999999995E-4</v>
      </c>
      <c r="V126" s="31">
        <v>-5.9999999999999995E-4</v>
      </c>
      <c r="W126" s="31">
        <v>-5.9999999999999995E-4</v>
      </c>
      <c r="X126" s="31">
        <v>-5.9999999999999995E-4</v>
      </c>
      <c r="Y126" s="31">
        <v>-5.9999999999999995E-4</v>
      </c>
    </row>
    <row r="127" spans="1:26" ht="16.350000000000001" customHeight="1" x14ac:dyDescent="0.25">
      <c r="A127" s="1"/>
      <c r="B127" s="1"/>
      <c r="C127" s="31"/>
      <c r="D127" s="31"/>
      <c r="E127" s="31"/>
      <c r="F127" s="31"/>
      <c r="G127" s="31"/>
      <c r="H127" s="31"/>
      <c r="I127" s="31"/>
      <c r="J127" s="31"/>
      <c r="K127" s="31"/>
      <c r="L127" s="1">
        <v>6</v>
      </c>
      <c r="M127" s="31">
        <v>-0.05</v>
      </c>
      <c r="N127" s="31">
        <v>-0.04</v>
      </c>
      <c r="O127" s="31">
        <v>-2E-3</v>
      </c>
      <c r="P127" s="31">
        <v>-2E-3</v>
      </c>
      <c r="Q127" s="31">
        <v>-2E-3</v>
      </c>
      <c r="R127" s="31">
        <v>-2E-3</v>
      </c>
      <c r="S127" s="31">
        <v>-2E-3</v>
      </c>
      <c r="T127" s="31">
        <v>-2E-3</v>
      </c>
      <c r="U127" s="31">
        <v>-2E-3</v>
      </c>
      <c r="V127" s="31">
        <v>-2E-3</v>
      </c>
      <c r="W127" s="31">
        <v>-2E-3</v>
      </c>
      <c r="X127" s="31">
        <v>-2E-3</v>
      </c>
      <c r="Y127" s="31">
        <v>-2E-3</v>
      </c>
    </row>
    <row r="128" spans="1:26" ht="16.350000000000001" customHeight="1" x14ac:dyDescent="0.25">
      <c r="A128" s="1"/>
      <c r="B128" s="1"/>
      <c r="C128" s="31"/>
      <c r="D128" s="31"/>
      <c r="E128" s="31"/>
      <c r="F128" s="31"/>
      <c r="G128" s="31"/>
      <c r="H128" s="31"/>
      <c r="I128" s="31"/>
      <c r="J128" s="31"/>
      <c r="K128" s="31"/>
      <c r="L128" s="1">
        <v>7</v>
      </c>
      <c r="M128" s="31">
        <v>-0.04</v>
      </c>
      <c r="N128" s="31">
        <v>-0.08</v>
      </c>
      <c r="O128" s="31">
        <v>-3.2000000000000002E-3</v>
      </c>
      <c r="P128" s="31">
        <v>-3.2000000000000002E-3</v>
      </c>
      <c r="Q128" s="31">
        <v>-3.2000000000000002E-3</v>
      </c>
      <c r="R128" s="31">
        <v>-3.2000000000000002E-3</v>
      </c>
      <c r="S128" s="31">
        <v>-3.2000000000000002E-3</v>
      </c>
      <c r="T128" s="31">
        <v>-3.2000000000000002E-3</v>
      </c>
      <c r="U128" s="31">
        <v>-3.2000000000000002E-3</v>
      </c>
      <c r="V128" s="31">
        <v>-3.2000000000000002E-3</v>
      </c>
      <c r="W128" s="31">
        <v>-3.2000000000000002E-3</v>
      </c>
      <c r="X128" s="31">
        <v>-3.2000000000000002E-3</v>
      </c>
      <c r="Y128" s="31">
        <v>-3.2000000000000002E-3</v>
      </c>
    </row>
    <row r="129" spans="1:25" ht="16.350000000000001" customHeight="1" x14ac:dyDescent="0.25">
      <c r="A129" s="1"/>
      <c r="B129" s="1"/>
      <c r="C129" s="31"/>
      <c r="D129" s="31"/>
      <c r="E129" s="31"/>
      <c r="F129" s="31"/>
      <c r="G129" s="31"/>
      <c r="H129" s="31"/>
      <c r="I129" s="31"/>
      <c r="J129" s="31"/>
      <c r="K129" s="31"/>
      <c r="L129" s="1">
        <v>8</v>
      </c>
      <c r="M129" s="31">
        <v>-0.08</v>
      </c>
      <c r="N129" s="31">
        <v>-0.09</v>
      </c>
      <c r="O129" s="31">
        <v>-7.1999999999999998E-3</v>
      </c>
      <c r="P129" s="31">
        <v>-7.1999999999999998E-3</v>
      </c>
      <c r="Q129" s="31">
        <v>-7.1999999999999998E-3</v>
      </c>
      <c r="R129" s="31">
        <v>-7.1999999999999998E-3</v>
      </c>
      <c r="S129" s="31">
        <v>-7.1999999999999998E-3</v>
      </c>
      <c r="T129" s="31">
        <v>-7.1999999999999998E-3</v>
      </c>
      <c r="U129" s="31">
        <v>-7.1999999999999998E-3</v>
      </c>
      <c r="V129" s="31">
        <v>-7.1999999999999998E-3</v>
      </c>
      <c r="W129" s="31">
        <v>-7.1999999999999998E-3</v>
      </c>
      <c r="X129" s="31">
        <v>-7.1999999999999998E-3</v>
      </c>
      <c r="Y129" s="31">
        <v>-7.1999999999999998E-3</v>
      </c>
    </row>
    <row r="130" spans="1:25" ht="16.350000000000001" customHeight="1" x14ac:dyDescent="0.25">
      <c r="A130" s="1"/>
      <c r="B130" s="1"/>
      <c r="C130" s="31"/>
      <c r="D130" s="31"/>
      <c r="E130" s="31"/>
      <c r="F130" s="31"/>
      <c r="G130" s="31"/>
      <c r="H130" s="31"/>
      <c r="I130" s="31"/>
      <c r="J130" s="31"/>
      <c r="K130" s="31"/>
      <c r="L130" s="1">
        <v>9</v>
      </c>
      <c r="M130" s="31">
        <v>-7.0000000000000007E-2</v>
      </c>
      <c r="N130" s="31">
        <v>-5.7142857142857099E-2</v>
      </c>
      <c r="O130" s="31">
        <v>-3.9999999999999975E-3</v>
      </c>
      <c r="P130" s="31">
        <v>-3.9999999999999975E-3</v>
      </c>
      <c r="Q130" s="31">
        <v>-3.9999999999999975E-3</v>
      </c>
      <c r="R130" s="31">
        <v>-3.9999999999999975E-3</v>
      </c>
      <c r="S130" s="31">
        <v>-3.9999999999999975E-3</v>
      </c>
      <c r="T130" s="31">
        <v>-3.9999999999999975E-3</v>
      </c>
      <c r="U130" s="31">
        <v>-3.9999999999999975E-3</v>
      </c>
      <c r="V130" s="31">
        <v>-3.9999999999999975E-3</v>
      </c>
      <c r="W130" s="31">
        <v>-3.9999999999999975E-3</v>
      </c>
      <c r="X130" s="31">
        <v>-3.9999999999999975E-3</v>
      </c>
      <c r="Y130" s="31">
        <v>-3.9999999999999975E-3</v>
      </c>
    </row>
    <row r="131" spans="1:25" ht="16.350000000000001" customHeight="1" x14ac:dyDescent="0.25">
      <c r="A131" s="1"/>
      <c r="B131" s="1"/>
      <c r="C131" s="31"/>
      <c r="D131" s="31"/>
      <c r="E131" s="31"/>
      <c r="F131" s="31"/>
      <c r="G131" s="31"/>
      <c r="H131" s="31"/>
      <c r="I131" s="31"/>
      <c r="J131" s="31"/>
      <c r="K131" s="31"/>
      <c r="L131" s="1">
        <v>10</v>
      </c>
      <c r="M131" s="31">
        <v>-7.1388888888888904E-2</v>
      </c>
      <c r="N131" s="31">
        <v>-5.4285714285714298E-2</v>
      </c>
      <c r="O131" s="31">
        <v>-3.875396825396827E-3</v>
      </c>
      <c r="P131" s="31">
        <v>-3.875396825396827E-3</v>
      </c>
      <c r="Q131" s="31">
        <v>-3.875396825396827E-3</v>
      </c>
      <c r="R131" s="31">
        <v>-3.875396825396827E-3</v>
      </c>
      <c r="S131" s="31">
        <v>-3.875396825396827E-3</v>
      </c>
      <c r="T131" s="31">
        <v>-3.875396825396827E-3</v>
      </c>
      <c r="U131" s="31">
        <v>-3.875396825396827E-3</v>
      </c>
      <c r="V131" s="31">
        <v>-3.875396825396827E-3</v>
      </c>
      <c r="W131" s="31">
        <v>-3.875396825396827E-3</v>
      </c>
      <c r="X131" s="31">
        <v>-3.875396825396827E-3</v>
      </c>
      <c r="Y131" s="31">
        <v>-3.875396825396827E-3</v>
      </c>
    </row>
    <row r="132" spans="1:25" ht="16.350000000000001" customHeight="1" x14ac:dyDescent="0.25">
      <c r="A132" s="1"/>
      <c r="B132" s="1"/>
      <c r="C132" s="31"/>
      <c r="D132" s="31"/>
      <c r="E132" s="31"/>
      <c r="F132" s="31"/>
      <c r="G132" s="31"/>
      <c r="H132" s="31"/>
      <c r="I132" s="31"/>
      <c r="J132" s="31"/>
      <c r="K132" s="31"/>
      <c r="L132" s="1">
        <v>11</v>
      </c>
      <c r="M132" s="31">
        <v>-7.6555555555555599E-2</v>
      </c>
      <c r="N132" s="31">
        <v>-5.14285714285714E-2</v>
      </c>
      <c r="O132" s="31">
        <v>-3.9371428571428569E-3</v>
      </c>
      <c r="P132" s="31">
        <v>-3.9371428571428569E-3</v>
      </c>
      <c r="Q132" s="31">
        <v>-3.9371428571428569E-3</v>
      </c>
      <c r="R132" s="31">
        <v>-3.9371428571428569E-3</v>
      </c>
      <c r="S132" s="31">
        <v>-3.9371428571428569E-3</v>
      </c>
      <c r="T132" s="31">
        <v>-3.9371428571428569E-3</v>
      </c>
      <c r="U132" s="31">
        <v>-3.9371428571428569E-3</v>
      </c>
      <c r="V132" s="31">
        <v>-3.9371428571428569E-3</v>
      </c>
      <c r="W132" s="31">
        <v>-3.9371428571428569E-3</v>
      </c>
      <c r="X132" s="31">
        <v>-3.9371428571428569E-3</v>
      </c>
      <c r="Y132" s="31">
        <v>-3.9371428571428569E-3</v>
      </c>
    </row>
    <row r="133" spans="1:25" ht="16.350000000000001" customHeight="1" x14ac:dyDescent="0.25">
      <c r="A133" s="1"/>
      <c r="B133" s="1"/>
      <c r="C133" s="31"/>
      <c r="D133" s="31"/>
      <c r="E133" s="31"/>
      <c r="F133" s="31"/>
      <c r="G133" s="31"/>
      <c r="H133" s="31"/>
      <c r="I133" s="31"/>
      <c r="J133" s="31"/>
      <c r="K133" s="31"/>
      <c r="L133" s="1">
        <v>12</v>
      </c>
      <c r="M133" s="31">
        <v>-8.1722222222222196E-2</v>
      </c>
      <c r="N133" s="31">
        <v>-4.8571428571428599E-2</v>
      </c>
      <c r="O133" s="31">
        <v>-3.9693650793650804E-3</v>
      </c>
      <c r="P133" s="31">
        <v>-3.9693650793650804E-3</v>
      </c>
      <c r="Q133" s="31">
        <v>-3.9693650793650804E-3</v>
      </c>
      <c r="R133" s="31">
        <v>-3.9693650793650804E-3</v>
      </c>
      <c r="S133" s="31">
        <v>-3.9693650793650804E-3</v>
      </c>
      <c r="T133" s="31">
        <v>-3.9693650793650804E-3</v>
      </c>
      <c r="U133" s="31">
        <v>-3.9693650793650804E-3</v>
      </c>
      <c r="V133" s="31">
        <v>-3.9693650793650804E-3</v>
      </c>
      <c r="W133" s="31">
        <v>-3.9693650793650804E-3</v>
      </c>
      <c r="X133" s="31">
        <v>-3.9693650793650804E-3</v>
      </c>
      <c r="Y133" s="31">
        <v>-3.9693650793650804E-3</v>
      </c>
    </row>
    <row r="134" spans="1:25" ht="16.350000000000001" customHeight="1" x14ac:dyDescent="0.25">
      <c r="A134" s="1"/>
      <c r="B134" s="1"/>
      <c r="C134" s="31"/>
      <c r="D134" s="31"/>
      <c r="E134" s="31"/>
      <c r="F134" s="31"/>
      <c r="G134" s="31"/>
      <c r="H134" s="31"/>
      <c r="I134" s="31"/>
      <c r="J134" s="31"/>
      <c r="K134" s="31"/>
      <c r="L134" s="1">
        <v>13</v>
      </c>
      <c r="M134" s="31">
        <v>-8.6888888888888904E-2</v>
      </c>
      <c r="N134" s="31">
        <v>-4.57142857142857E-2</v>
      </c>
      <c r="O134" s="31">
        <v>-3.9720634920634912E-3</v>
      </c>
      <c r="P134" s="31">
        <v>-3.9720634920634912E-3</v>
      </c>
      <c r="Q134" s="31">
        <v>-3.9720634920634912E-3</v>
      </c>
      <c r="R134" s="31">
        <v>-3.9720634920634912E-3</v>
      </c>
      <c r="S134" s="31">
        <v>-3.9720634920634912E-3</v>
      </c>
      <c r="T134" s="31">
        <v>-3.9720634920634912E-3</v>
      </c>
      <c r="U134" s="31">
        <v>-3.9720634920634912E-3</v>
      </c>
      <c r="V134" s="31">
        <v>-3.9720634920634912E-3</v>
      </c>
      <c r="W134" s="31">
        <v>-3.9720634920634912E-3</v>
      </c>
      <c r="X134" s="31">
        <v>-3.9720634920634912E-3</v>
      </c>
      <c r="Y134" s="31">
        <v>-3.9720634920634912E-3</v>
      </c>
    </row>
    <row r="135" spans="1:25" ht="16.350000000000001" customHeight="1" x14ac:dyDescent="0.25">
      <c r="A135" s="1"/>
      <c r="B135" s="1"/>
      <c r="C135" s="31"/>
      <c r="D135" s="31"/>
      <c r="E135" s="31"/>
      <c r="F135" s="31"/>
      <c r="G135" s="31"/>
      <c r="H135" s="31"/>
      <c r="I135" s="31"/>
      <c r="J135" s="31"/>
      <c r="K135" s="31"/>
      <c r="L135" s="1">
        <v>14</v>
      </c>
      <c r="M135" s="31">
        <v>-9.2055555555555599E-2</v>
      </c>
      <c r="N135" s="31">
        <v>-4.2857142857142802E-2</v>
      </c>
      <c r="O135" s="31">
        <v>-3.9452380952380919E-3</v>
      </c>
      <c r="P135" s="31">
        <v>-3.9452380952380919E-3</v>
      </c>
      <c r="Q135" s="31">
        <v>-3.9452380952380919E-3</v>
      </c>
      <c r="R135" s="31">
        <v>-3.9452380952380919E-3</v>
      </c>
      <c r="S135" s="31">
        <v>-3.9452380952380919E-3</v>
      </c>
      <c r="T135" s="31">
        <v>-3.9452380952380919E-3</v>
      </c>
      <c r="U135" s="31">
        <v>-3.9452380952380919E-3</v>
      </c>
      <c r="V135" s="31">
        <v>-3.9452380952380919E-3</v>
      </c>
      <c r="W135" s="31">
        <v>-3.9452380952380919E-3</v>
      </c>
      <c r="X135" s="31">
        <v>-3.9452380952380919E-3</v>
      </c>
      <c r="Y135" s="31">
        <v>-3.9452380952380919E-3</v>
      </c>
    </row>
    <row r="136" spans="1:25" ht="16.350000000000001" customHeight="1" x14ac:dyDescent="0.25">
      <c r="A136" s="1"/>
      <c r="B136" s="1"/>
      <c r="C136" s="31"/>
      <c r="D136" s="31"/>
      <c r="E136" s="31"/>
      <c r="F136" s="31"/>
      <c r="G136" s="31"/>
      <c r="H136" s="31"/>
      <c r="I136" s="31"/>
      <c r="J136" s="31"/>
      <c r="K136" s="31"/>
      <c r="L136" s="1">
        <v>15</v>
      </c>
      <c r="M136" s="31">
        <v>-9.7222222222222196E-2</v>
      </c>
      <c r="N136" s="31">
        <v>-0.04</v>
      </c>
      <c r="O136" s="31">
        <v>-3.8888888888888879E-3</v>
      </c>
      <c r="P136" s="31">
        <v>-3.8888888888888879E-3</v>
      </c>
      <c r="Q136" s="31">
        <v>-3.8888888888888879E-3</v>
      </c>
      <c r="R136" s="31">
        <v>-3.8888888888888879E-3</v>
      </c>
      <c r="S136" s="31">
        <v>-3.8888888888888879E-3</v>
      </c>
      <c r="T136" s="31">
        <v>-3.8888888888888879E-3</v>
      </c>
      <c r="U136" s="31">
        <v>-3.8888888888888879E-3</v>
      </c>
      <c r="V136" s="31">
        <v>-3.8888888888888879E-3</v>
      </c>
      <c r="W136" s="31">
        <v>-3.8888888888888879E-3</v>
      </c>
      <c r="X136" s="31">
        <v>-3.8888888888888879E-3</v>
      </c>
      <c r="Y136" s="31">
        <v>-3.8888888888888879E-3</v>
      </c>
    </row>
    <row r="137" spans="1:25" ht="16.350000000000001" customHeight="1" x14ac:dyDescent="0.25">
      <c r="A137" s="1"/>
      <c r="B137" s="1"/>
      <c r="C137" s="31"/>
      <c r="D137" s="31"/>
      <c r="E137" s="31"/>
      <c r="F137" s="31"/>
      <c r="G137" s="31"/>
      <c r="H137" s="31"/>
      <c r="I137" s="31"/>
      <c r="J137" s="31"/>
      <c r="K137" s="31"/>
      <c r="L137" s="1">
        <v>16</v>
      </c>
      <c r="M137" s="31">
        <v>-0.102388888888889</v>
      </c>
      <c r="N137" s="31">
        <v>-3.7142857142857102E-2</v>
      </c>
      <c r="O137" s="31">
        <v>-3.803015873015873E-3</v>
      </c>
      <c r="P137" s="31">
        <v>-3.803015873015873E-3</v>
      </c>
      <c r="Q137" s="31">
        <v>-3.803015873015873E-3</v>
      </c>
      <c r="R137" s="31">
        <v>-3.803015873015873E-3</v>
      </c>
      <c r="S137" s="31">
        <v>-3.803015873015873E-3</v>
      </c>
      <c r="T137" s="31">
        <v>-3.803015873015873E-3</v>
      </c>
      <c r="U137" s="31">
        <v>-3.803015873015873E-3</v>
      </c>
      <c r="V137" s="31">
        <v>-3.803015873015873E-3</v>
      </c>
      <c r="W137" s="31">
        <v>-3.803015873015873E-3</v>
      </c>
      <c r="X137" s="31">
        <v>-3.803015873015873E-3</v>
      </c>
      <c r="Y137" s="31">
        <v>-3.803015873015873E-3</v>
      </c>
    </row>
    <row r="138" spans="1:25" x14ac:dyDescent="0.25">
      <c r="L138" s="1">
        <v>17</v>
      </c>
      <c r="M138" s="31">
        <v>-0.107555555555556</v>
      </c>
      <c r="N138" s="31">
        <v>-3.4285714285714301E-2</v>
      </c>
      <c r="O138" s="31">
        <v>-3.6876190476190646E-3</v>
      </c>
      <c r="P138" s="31">
        <v>-3.6876190476190646E-3</v>
      </c>
      <c r="Q138" s="31">
        <v>-3.6876190476190646E-3</v>
      </c>
      <c r="R138" s="31">
        <v>-3.6876190476190646E-3</v>
      </c>
      <c r="S138" s="31">
        <v>-3.6876190476190646E-3</v>
      </c>
      <c r="T138" s="31">
        <v>-3.6876190476190646E-3</v>
      </c>
      <c r="U138" s="31">
        <v>-3.6876190476190646E-3</v>
      </c>
      <c r="V138" s="31">
        <v>-3.6876190476190646E-3</v>
      </c>
      <c r="W138" s="31">
        <v>-3.6876190476190646E-3</v>
      </c>
      <c r="X138" s="31">
        <v>-3.6876190476190646E-3</v>
      </c>
      <c r="Y138" s="31">
        <v>-3.6876190476190646E-3</v>
      </c>
    </row>
    <row r="139" spans="1:25" ht="13.8" thickBot="1" x14ac:dyDescent="0.3">
      <c r="L139" s="1">
        <v>18</v>
      </c>
      <c r="M139" s="31">
        <v>-0.112722222222222</v>
      </c>
      <c r="N139" s="31">
        <v>-3.1428571428571403E-2</v>
      </c>
      <c r="O139" s="31">
        <v>-3.5426984126984027E-3</v>
      </c>
      <c r="P139" s="31">
        <v>-3.5426984126984027E-3</v>
      </c>
      <c r="Q139" s="31">
        <v>-3.5426984126984027E-3</v>
      </c>
      <c r="R139" s="31">
        <v>-3.5426984126984027E-3</v>
      </c>
      <c r="S139" s="31">
        <v>-3.5426984126984027E-3</v>
      </c>
      <c r="T139" s="31">
        <v>-3.5426984126984027E-3</v>
      </c>
      <c r="U139" s="31">
        <v>-3.5426984126984027E-3</v>
      </c>
      <c r="V139" s="31">
        <v>-3.5426984126984027E-3</v>
      </c>
      <c r="W139" s="31">
        <v>-3.5426984126984027E-3</v>
      </c>
      <c r="X139" s="31">
        <v>-3.5426984126984027E-3</v>
      </c>
      <c r="Y139" s="31">
        <v>-3.5426984126984027E-3</v>
      </c>
    </row>
    <row r="140" spans="1:25" ht="13.8" thickBot="1" x14ac:dyDescent="0.3">
      <c r="L140" s="1"/>
      <c r="M140" s="33">
        <v>-1.2385000000000004</v>
      </c>
      <c r="N140" s="34">
        <v>-1.0028571428571427</v>
      </c>
      <c r="O140" s="35">
        <v>-6.3921428571428573E-2</v>
      </c>
      <c r="P140" s="35">
        <v>-6.1921428571428572E-2</v>
      </c>
      <c r="Q140" s="35">
        <v>-6.1921428571428572E-2</v>
      </c>
      <c r="R140" s="35">
        <v>-6.1921428571428572E-2</v>
      </c>
      <c r="S140" s="35">
        <v>-6.1921428571428572E-2</v>
      </c>
      <c r="T140" s="35">
        <v>-6.1921428571428572E-2</v>
      </c>
      <c r="U140" s="35">
        <v>-6.1921428571428572E-2</v>
      </c>
      <c r="V140" s="35">
        <v>-6.1921428571428572E-2</v>
      </c>
      <c r="W140" s="35">
        <v>-6.1921428571428572E-2</v>
      </c>
      <c r="X140" s="35">
        <v>-6.1921428571428572E-2</v>
      </c>
      <c r="Y140" s="35">
        <v>-6.1921428571428572E-2</v>
      </c>
    </row>
    <row r="141" spans="1:25" ht="36.6" customHeight="1" x14ac:dyDescent="0.25">
      <c r="A141" s="1"/>
      <c r="B141" s="1"/>
      <c r="C141" s="31"/>
      <c r="D141" s="31"/>
      <c r="E141" s="31"/>
      <c r="F141" s="31"/>
      <c r="G141" s="31"/>
      <c r="H141" s="31"/>
      <c r="I141" s="31"/>
      <c r="J141" s="31"/>
      <c r="K141" s="31"/>
      <c r="L141" s="31" t="s">
        <v>168</v>
      </c>
      <c r="M141" s="31"/>
      <c r="N141" s="31"/>
      <c r="O141" s="31"/>
      <c r="P141" s="44">
        <v>1</v>
      </c>
      <c r="Q141" s="44">
        <v>1.02</v>
      </c>
      <c r="R141" s="44">
        <v>1.03</v>
      </c>
      <c r="S141" s="44">
        <v>1.05</v>
      </c>
      <c r="T141" s="44">
        <v>1.04</v>
      </c>
      <c r="U141" s="44">
        <v>1.06</v>
      </c>
      <c r="V141" s="44">
        <v>1.07</v>
      </c>
      <c r="W141" s="44">
        <v>1.08</v>
      </c>
      <c r="X141" s="44">
        <v>1.1000000000000001</v>
      </c>
      <c r="Y141" s="44">
        <v>1.1200000000000001</v>
      </c>
    </row>
    <row r="142" spans="1:25" ht="36.6" customHeight="1" x14ac:dyDescent="0.25">
      <c r="A142" s="1"/>
      <c r="B142" s="1"/>
      <c r="C142" s="31"/>
      <c r="D142" s="31"/>
      <c r="E142" s="31"/>
      <c r="F142" s="31"/>
      <c r="G142" s="31"/>
      <c r="H142" s="31"/>
      <c r="I142" s="31"/>
      <c r="J142" s="31"/>
      <c r="K142" s="31"/>
      <c r="L142" s="31" t="s">
        <v>173</v>
      </c>
      <c r="M142" s="31"/>
      <c r="N142" s="31"/>
      <c r="O142" s="45">
        <f>72/O140</f>
        <v>-1126.3828360710693</v>
      </c>
      <c r="P142" s="44">
        <v>0.01</v>
      </c>
      <c r="Q142" s="44">
        <v>1</v>
      </c>
      <c r="R142" s="44">
        <v>1</v>
      </c>
      <c r="S142" s="44">
        <v>0.8</v>
      </c>
      <c r="T142" s="44">
        <v>0.5</v>
      </c>
      <c r="U142" s="44">
        <v>0.01</v>
      </c>
      <c r="V142" s="44">
        <v>0.01</v>
      </c>
      <c r="W142" s="44">
        <v>1</v>
      </c>
      <c r="X142" s="44">
        <v>1</v>
      </c>
      <c r="Y142" s="44">
        <v>0.5</v>
      </c>
    </row>
    <row r="143" spans="1:25" ht="40.799999999999997" customHeight="1" x14ac:dyDescent="0.25">
      <c r="A143" s="1"/>
      <c r="B143" s="1"/>
      <c r="C143" s="31"/>
      <c r="D143" s="31"/>
      <c r="E143" s="31"/>
      <c r="F143" s="31"/>
      <c r="G143" s="31"/>
      <c r="H143" s="31"/>
      <c r="I143" s="31"/>
      <c r="J143" s="31"/>
      <c r="K143" s="31"/>
      <c r="L143" s="31" t="s">
        <v>169</v>
      </c>
      <c r="M143" s="31"/>
      <c r="N143" s="31"/>
      <c r="O143" s="31"/>
      <c r="P143" s="43">
        <f>P140*P142*P141</f>
        <v>-6.1921428571428576E-4</v>
      </c>
      <c r="Q143" s="43">
        <f t="shared" ref="Q143:Y143" si="11">Q140*Q142*Q141</f>
        <v>-6.3159857142857143E-2</v>
      </c>
      <c r="R143" s="43">
        <f t="shared" si="11"/>
        <v>-6.3779071428571435E-2</v>
      </c>
      <c r="S143" s="43">
        <f t="shared" si="11"/>
        <v>-5.2014000000000012E-2</v>
      </c>
      <c r="T143" s="43">
        <f t="shared" si="11"/>
        <v>-3.2199142857142857E-2</v>
      </c>
      <c r="U143" s="43">
        <f t="shared" ref="U143" si="12">U140*U142*U141</f>
        <v>-6.5636714285714293E-4</v>
      </c>
      <c r="V143" s="43">
        <f t="shared" ref="V143" si="13">V140*V142*V141</f>
        <v>-6.6255928571428585E-4</v>
      </c>
      <c r="W143" s="43">
        <f t="shared" ref="W143" si="14">W140*W142*W141</f>
        <v>-6.6875142857142855E-2</v>
      </c>
      <c r="X143" s="43">
        <f t="shared" ref="X143" si="15">X140*X142*X141</f>
        <v>-6.811357142857144E-2</v>
      </c>
      <c r="Y143" s="43">
        <f t="shared" ref="Y143" si="16">Y140*Y142*Y141</f>
        <v>-3.4676000000000005E-2</v>
      </c>
    </row>
    <row r="144" spans="1:25" ht="29.4" customHeight="1" x14ac:dyDescent="0.25">
      <c r="A144" s="1"/>
      <c r="B144" s="1"/>
      <c r="C144" s="31"/>
      <c r="D144" s="31"/>
      <c r="E144" s="31"/>
      <c r="F144" s="31"/>
      <c r="G144" s="31"/>
      <c r="H144" s="31"/>
      <c r="I144" s="31"/>
      <c r="J144" s="31"/>
      <c r="K144" s="31"/>
      <c r="L144" s="31" t="s">
        <v>172</v>
      </c>
      <c r="M144" s="31"/>
      <c r="N144" s="31"/>
      <c r="O144" s="31"/>
    </row>
  </sheetData>
  <phoneticPr fontId="2" type="noConversion"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33"/>
  <sheetViews>
    <sheetView topLeftCell="A28" workbookViewId="0">
      <selection activeCell="A94" sqref="A94:XFD260"/>
    </sheetView>
  </sheetViews>
  <sheetFormatPr defaultColWidth="11.44140625" defaultRowHeight="13.2" x14ac:dyDescent="0.25"/>
  <cols>
    <col min="1" max="1" width="15" customWidth="1"/>
    <col min="2" max="2" width="8.6640625" customWidth="1"/>
    <col min="3" max="15" width="9.109375" customWidth="1"/>
  </cols>
  <sheetData>
    <row r="1" spans="1:26" ht="29.7" customHeight="1" x14ac:dyDescent="0.25">
      <c r="A1" s="1" t="s">
        <v>19</v>
      </c>
      <c r="B1" s="1" t="s">
        <v>20</v>
      </c>
      <c r="C1" s="1" t="s">
        <v>0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  <c r="W1" s="1">
        <v>2021</v>
      </c>
      <c r="X1" s="1">
        <v>2022</v>
      </c>
      <c r="Y1" s="1">
        <v>2023</v>
      </c>
      <c r="Z1" s="1"/>
    </row>
    <row r="2" spans="1:26" ht="16.350000000000001" customHeight="1" x14ac:dyDescent="0.25">
      <c r="A2" s="2">
        <v>1</v>
      </c>
      <c r="B2" s="2" t="s">
        <v>21</v>
      </c>
      <c r="C2" s="3" t="s">
        <v>21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</row>
    <row r="3" spans="1:26" ht="16.350000000000001" customHeight="1" x14ac:dyDescent="0.25">
      <c r="A3" s="4">
        <v>1.1000000000000001</v>
      </c>
      <c r="B3" s="4" t="s">
        <v>22</v>
      </c>
      <c r="C3" s="3" t="s">
        <v>22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</row>
    <row r="4" spans="1:26" ht="16.350000000000001" customHeight="1" x14ac:dyDescent="0.25">
      <c r="A4" s="5" t="s">
        <v>1</v>
      </c>
      <c r="B4" s="5" t="s">
        <v>23</v>
      </c>
      <c r="C4" s="3" t="s">
        <v>23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26" ht="16.350000000000001" customHeight="1" x14ac:dyDescent="0.25">
      <c r="A5" s="6" t="s">
        <v>2</v>
      </c>
      <c r="B5" s="6" t="s">
        <v>24</v>
      </c>
      <c r="C5" s="3" t="s">
        <v>24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26" ht="16.350000000000001" customHeight="1" x14ac:dyDescent="0.25">
      <c r="A6" s="7" t="s">
        <v>3</v>
      </c>
      <c r="B6" s="7" t="s">
        <v>25</v>
      </c>
      <c r="C6" s="3" t="s">
        <v>25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26" ht="16.350000000000001" customHeight="1" x14ac:dyDescent="0.25">
      <c r="A7" s="8" t="s">
        <v>4</v>
      </c>
      <c r="B7" s="8" t="s">
        <v>26</v>
      </c>
      <c r="C7" s="3" t="s">
        <v>26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26" ht="16.350000000000001" customHeight="1" x14ac:dyDescent="0.25">
      <c r="A8" s="9" t="s">
        <v>5</v>
      </c>
      <c r="B8" s="9" t="s">
        <v>27</v>
      </c>
      <c r="C8" s="3" t="s">
        <v>27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26" ht="16.350000000000001" customHeight="1" x14ac:dyDescent="0.25">
      <c r="A9" s="10" t="s">
        <v>28</v>
      </c>
      <c r="B9" s="10" t="s">
        <v>29</v>
      </c>
      <c r="C9" s="3" t="s">
        <v>29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26" ht="16.350000000000001" customHeight="1" x14ac:dyDescent="0.25">
      <c r="A10" s="11" t="s">
        <v>30</v>
      </c>
      <c r="B10" s="11" t="s">
        <v>31</v>
      </c>
      <c r="C10" s="3" t="s">
        <v>31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26" ht="16.350000000000001" customHeight="1" x14ac:dyDescent="0.25">
      <c r="A11" s="12" t="s">
        <v>6</v>
      </c>
      <c r="B11" s="12" t="s">
        <v>32</v>
      </c>
      <c r="C11" s="3" t="s">
        <v>32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26" ht="16.350000000000001" customHeight="1" x14ac:dyDescent="0.25">
      <c r="A12" s="8" t="s">
        <v>7</v>
      </c>
      <c r="B12" s="8" t="s">
        <v>33</v>
      </c>
      <c r="C12" s="3" t="s">
        <v>33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26" ht="16.350000000000001" customHeight="1" x14ac:dyDescent="0.25">
      <c r="A13" s="13">
        <v>1.2</v>
      </c>
      <c r="B13" s="13" t="s">
        <v>34</v>
      </c>
      <c r="C13" s="3" t="s">
        <v>34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26" ht="16.350000000000001" customHeight="1" x14ac:dyDescent="0.25">
      <c r="A14" s="14" t="s">
        <v>35</v>
      </c>
      <c r="B14" s="14" t="s">
        <v>36</v>
      </c>
      <c r="C14" s="3" t="s">
        <v>36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26" ht="16.350000000000001" customHeight="1" x14ac:dyDescent="0.25">
      <c r="A15" s="14" t="s">
        <v>37</v>
      </c>
      <c r="B15" s="14" t="s">
        <v>38</v>
      </c>
      <c r="C15" s="3" t="s">
        <v>38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26" ht="16.350000000000001" customHeight="1" x14ac:dyDescent="0.25">
      <c r="A16" s="15" t="s">
        <v>39</v>
      </c>
      <c r="B16" s="15" t="s">
        <v>40</v>
      </c>
      <c r="C16" s="3" t="s">
        <v>40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1:15" ht="16.350000000000001" customHeight="1" x14ac:dyDescent="0.25">
      <c r="A17" s="16" t="s">
        <v>41</v>
      </c>
      <c r="B17" s="16" t="s">
        <v>42</v>
      </c>
      <c r="C17" s="3" t="s">
        <v>42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ht="16.350000000000001" customHeight="1" x14ac:dyDescent="0.25">
      <c r="A18" s="17" t="s">
        <v>43</v>
      </c>
      <c r="B18" s="17" t="s">
        <v>44</v>
      </c>
      <c r="C18" s="3" t="s">
        <v>44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16.350000000000001" customHeight="1" x14ac:dyDescent="0.25">
      <c r="A19" s="7">
        <v>1.3</v>
      </c>
      <c r="B19" s="7" t="s">
        <v>45</v>
      </c>
      <c r="C19" s="3" t="s">
        <v>45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 ht="16.350000000000001" customHeight="1" x14ac:dyDescent="0.25">
      <c r="A20" s="8" t="s">
        <v>46</v>
      </c>
      <c r="B20" s="8" t="s">
        <v>47</v>
      </c>
      <c r="C20" s="3" t="s">
        <v>47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ht="16.350000000000001" customHeight="1" x14ac:dyDescent="0.25">
      <c r="A21" s="9" t="s">
        <v>48</v>
      </c>
      <c r="B21" s="9" t="s">
        <v>49</v>
      </c>
      <c r="C21" s="3" t="s">
        <v>49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6.350000000000001" customHeight="1" x14ac:dyDescent="0.25">
      <c r="A22" s="10" t="s">
        <v>50</v>
      </c>
      <c r="B22" s="10" t="s">
        <v>51</v>
      </c>
      <c r="C22" s="3" t="s">
        <v>51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ht="16.350000000000001" customHeight="1" x14ac:dyDescent="0.25">
      <c r="A23" s="11" t="s">
        <v>52</v>
      </c>
      <c r="B23" s="11" t="s">
        <v>53</v>
      </c>
      <c r="C23" s="3" t="s">
        <v>53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ht="16.350000000000001" customHeight="1" x14ac:dyDescent="0.25">
      <c r="A24" s="18" t="s">
        <v>54</v>
      </c>
      <c r="B24" s="18" t="s">
        <v>55</v>
      </c>
      <c r="C24" s="3" t="s">
        <v>55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 ht="16.350000000000001" customHeight="1" x14ac:dyDescent="0.25">
      <c r="A25" s="8" t="s">
        <v>56</v>
      </c>
      <c r="B25" s="8" t="s">
        <v>57</v>
      </c>
      <c r="C25" s="3" t="s">
        <v>57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ht="16.350000000000001" customHeight="1" x14ac:dyDescent="0.25">
      <c r="A26" s="13" t="s">
        <v>58</v>
      </c>
      <c r="B26" s="13" t="s">
        <v>59</v>
      </c>
      <c r="C26" s="3" t="s">
        <v>59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ht="16.350000000000001" customHeight="1" x14ac:dyDescent="0.25">
      <c r="A27" s="14" t="s">
        <v>60</v>
      </c>
      <c r="B27" s="14" t="s">
        <v>61</v>
      </c>
      <c r="C27" s="3" t="s">
        <v>61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ht="16.350000000000001" customHeight="1" x14ac:dyDescent="0.25">
      <c r="A28" s="14" t="s">
        <v>62</v>
      </c>
      <c r="B28" s="14" t="s">
        <v>63</v>
      </c>
      <c r="C28" s="3" t="s">
        <v>63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ht="16.350000000000001" customHeight="1" x14ac:dyDescent="0.25">
      <c r="A29" s="15" t="s">
        <v>64</v>
      </c>
      <c r="B29" s="15" t="s">
        <v>65</v>
      </c>
      <c r="C29" s="3" t="s">
        <v>65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 ht="16.350000000000001" customHeight="1" x14ac:dyDescent="0.25">
      <c r="A30" s="19" t="s">
        <v>66</v>
      </c>
      <c r="B30" s="19" t="s">
        <v>67</v>
      </c>
      <c r="C30" s="3" t="s">
        <v>67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1:15" ht="16.350000000000001" customHeight="1" x14ac:dyDescent="0.25">
      <c r="A31" s="11" t="s">
        <v>68</v>
      </c>
      <c r="B31" s="11" t="s">
        <v>69</v>
      </c>
      <c r="C31" s="3" t="s">
        <v>69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16.350000000000001" customHeight="1" x14ac:dyDescent="0.25">
      <c r="A32" s="7" t="s">
        <v>70</v>
      </c>
      <c r="B32" s="7" t="s">
        <v>71</v>
      </c>
      <c r="C32" s="3" t="s">
        <v>71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</row>
    <row r="33" spans="1:15" ht="16.350000000000001" customHeight="1" x14ac:dyDescent="0.25">
      <c r="A33" s="8" t="s">
        <v>72</v>
      </c>
      <c r="B33" s="8" t="s">
        <v>73</v>
      </c>
      <c r="C33" s="3" t="s">
        <v>73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16.350000000000001" customHeight="1" x14ac:dyDescent="0.25">
      <c r="A34" s="9" t="s">
        <v>74</v>
      </c>
      <c r="B34" s="9" t="s">
        <v>75</v>
      </c>
      <c r="C34" s="3" t="s">
        <v>75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ht="16.350000000000001" customHeight="1" x14ac:dyDescent="0.25">
      <c r="A35" s="10" t="s">
        <v>76</v>
      </c>
      <c r="B35" s="10" t="s">
        <v>77</v>
      </c>
      <c r="C35" s="3" t="s">
        <v>77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ht="16.350000000000001" customHeight="1" x14ac:dyDescent="0.25">
      <c r="A36" s="11" t="s">
        <v>78</v>
      </c>
      <c r="B36" s="11" t="s">
        <v>79</v>
      </c>
      <c r="C36" s="3" t="s">
        <v>79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1:15" ht="16.350000000000001" customHeight="1" x14ac:dyDescent="0.25">
      <c r="A37" s="20" t="s">
        <v>80</v>
      </c>
      <c r="B37" s="20" t="s">
        <v>81</v>
      </c>
      <c r="C37" s="3" t="s">
        <v>81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ht="16.350000000000001" customHeight="1" x14ac:dyDescent="0.25">
      <c r="A38" s="8" t="s">
        <v>82</v>
      </c>
      <c r="B38" s="8" t="s">
        <v>83</v>
      </c>
      <c r="C38" s="3" t="s">
        <v>83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ht="16.350000000000001" customHeight="1" x14ac:dyDescent="0.25">
      <c r="A39" s="13" t="s">
        <v>84</v>
      </c>
      <c r="B39" s="13" t="s">
        <v>85</v>
      </c>
      <c r="C39" s="3" t="s">
        <v>85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ht="16.350000000000001" customHeight="1" x14ac:dyDescent="0.25">
      <c r="A40" s="14" t="s">
        <v>86</v>
      </c>
      <c r="B40" s="14" t="s">
        <v>87</v>
      </c>
      <c r="C40" s="3" t="s">
        <v>87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</row>
    <row r="41" spans="1:15" ht="16.350000000000001" customHeight="1" x14ac:dyDescent="0.25">
      <c r="A41" s="14" t="s">
        <v>88</v>
      </c>
      <c r="B41" s="14" t="s">
        <v>89</v>
      </c>
      <c r="C41" s="3" t="s">
        <v>89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ht="16.350000000000001" customHeight="1" x14ac:dyDescent="0.25">
      <c r="A42" s="15">
        <v>1.4</v>
      </c>
      <c r="B42" s="15" t="s">
        <v>90</v>
      </c>
      <c r="C42" s="3" t="s">
        <v>90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1:15" ht="16.350000000000001" customHeight="1" x14ac:dyDescent="0.25">
      <c r="A43" s="21" t="s">
        <v>91</v>
      </c>
      <c r="B43" s="21" t="s">
        <v>92</v>
      </c>
      <c r="C43" s="3" t="s">
        <v>92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1:15" ht="16.350000000000001" customHeight="1" x14ac:dyDescent="0.25">
      <c r="A44" s="21" t="s">
        <v>93</v>
      </c>
      <c r="B44" s="21" t="s">
        <v>94</v>
      </c>
      <c r="C44" s="3" t="s">
        <v>94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1:15" ht="16.350000000000001" customHeight="1" x14ac:dyDescent="0.25">
      <c r="A45" s="7" t="s">
        <v>95</v>
      </c>
      <c r="B45" s="7" t="s">
        <v>96</v>
      </c>
      <c r="C45" s="3" t="s">
        <v>96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</row>
    <row r="46" spans="1:15" ht="16.350000000000001" customHeight="1" x14ac:dyDescent="0.25">
      <c r="A46" s="8" t="s">
        <v>97</v>
      </c>
      <c r="B46" s="8" t="s">
        <v>98</v>
      </c>
      <c r="C46" s="3" t="s">
        <v>98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</row>
    <row r="47" spans="1:15" ht="16.350000000000001" customHeight="1" x14ac:dyDescent="0.25">
      <c r="A47" s="9" t="s">
        <v>99</v>
      </c>
      <c r="B47" s="9" t="s">
        <v>100</v>
      </c>
      <c r="C47" s="3" t="s">
        <v>100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</row>
    <row r="48" spans="1:15" ht="16.350000000000001" customHeight="1" x14ac:dyDescent="0.25">
      <c r="A48" s="10" t="s">
        <v>101</v>
      </c>
      <c r="B48" s="10" t="s">
        <v>102</v>
      </c>
      <c r="C48" s="3" t="s">
        <v>102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ht="16.350000000000001" customHeight="1" x14ac:dyDescent="0.25">
      <c r="A49" s="11" t="s">
        <v>103</v>
      </c>
      <c r="B49" s="11" t="s">
        <v>104</v>
      </c>
      <c r="C49" s="3" t="s">
        <v>104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</row>
    <row r="50" spans="1:15" ht="16.350000000000001" customHeight="1" x14ac:dyDescent="0.25">
      <c r="A50" s="22" t="s">
        <v>105</v>
      </c>
      <c r="B50" s="22" t="s">
        <v>106</v>
      </c>
      <c r="C50" s="3" t="s">
        <v>106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ht="16.350000000000001" customHeight="1" x14ac:dyDescent="0.25">
      <c r="A51" s="8" t="s">
        <v>107</v>
      </c>
      <c r="B51" s="8" t="s">
        <v>108</v>
      </c>
      <c r="C51" s="3" t="s">
        <v>108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</row>
    <row r="52" spans="1:15" ht="16.350000000000001" customHeight="1" x14ac:dyDescent="0.25">
      <c r="A52" s="13" t="s">
        <v>109</v>
      </c>
      <c r="B52" s="13" t="s">
        <v>110</v>
      </c>
      <c r="C52" s="3" t="s">
        <v>110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</row>
    <row r="53" spans="1:15" ht="16.350000000000001" customHeight="1" x14ac:dyDescent="0.25">
      <c r="A53" s="14" t="s">
        <v>111</v>
      </c>
      <c r="B53" s="14" t="s">
        <v>112</v>
      </c>
      <c r="C53" s="3" t="s">
        <v>112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</row>
    <row r="54" spans="1:15" ht="16.350000000000001" customHeight="1" x14ac:dyDescent="0.25">
      <c r="A54" s="14" t="s">
        <v>113</v>
      </c>
      <c r="B54" s="14" t="s">
        <v>114</v>
      </c>
      <c r="C54" s="3" t="s">
        <v>114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1:15" ht="16.350000000000001" customHeight="1" x14ac:dyDescent="0.25">
      <c r="A55" s="15" t="s">
        <v>115</v>
      </c>
      <c r="B55" s="15" t="s">
        <v>116</v>
      </c>
      <c r="C55" s="3" t="s">
        <v>116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</row>
    <row r="56" spans="1:15" ht="16.350000000000001" customHeight="1" x14ac:dyDescent="0.25">
      <c r="A56" s="23" t="s">
        <v>117</v>
      </c>
      <c r="B56" s="23" t="s">
        <v>118</v>
      </c>
      <c r="C56" s="3" t="s">
        <v>118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ht="16.350000000000001" customHeight="1" x14ac:dyDescent="0.25">
      <c r="A57" s="24" t="s">
        <v>119</v>
      </c>
      <c r="B57" s="24" t="s">
        <v>120</v>
      </c>
      <c r="C57" s="3" t="s">
        <v>120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</row>
    <row r="58" spans="1:15" ht="16.350000000000001" customHeight="1" x14ac:dyDescent="0.25">
      <c r="A58" s="7" t="s">
        <v>121</v>
      </c>
      <c r="B58" s="7" t="s">
        <v>122</v>
      </c>
      <c r="C58" s="3" t="s">
        <v>122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ht="16.350000000000001" customHeight="1" x14ac:dyDescent="0.25">
      <c r="A59" s="8" t="s">
        <v>123</v>
      </c>
      <c r="B59" s="8" t="s">
        <v>124</v>
      </c>
      <c r="C59" s="3" t="s">
        <v>124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 ht="16.350000000000001" customHeight="1" x14ac:dyDescent="0.25">
      <c r="A60" s="9" t="s">
        <v>125</v>
      </c>
      <c r="B60" s="9" t="s">
        <v>126</v>
      </c>
      <c r="C60" s="3" t="s">
        <v>126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</row>
    <row r="61" spans="1:15" ht="16.350000000000001" customHeight="1" x14ac:dyDescent="0.25">
      <c r="A61" s="10" t="s">
        <v>127</v>
      </c>
      <c r="B61" s="10" t="s">
        <v>128</v>
      </c>
      <c r="C61" s="3" t="s">
        <v>128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</row>
    <row r="62" spans="1:15" ht="16.350000000000001" customHeight="1" x14ac:dyDescent="0.25">
      <c r="A62" s="11" t="s">
        <v>129</v>
      </c>
      <c r="B62" s="11" t="s">
        <v>130</v>
      </c>
      <c r="C62" s="3" t="s">
        <v>130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ht="16.350000000000001" customHeight="1" x14ac:dyDescent="0.25">
      <c r="A63" s="25" t="s">
        <v>131</v>
      </c>
      <c r="B63" s="25" t="s">
        <v>132</v>
      </c>
      <c r="C63" s="3" t="s">
        <v>132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</row>
    <row r="64" spans="1:15" ht="16.350000000000001" customHeight="1" x14ac:dyDescent="0.25">
      <c r="A64" s="8" t="s">
        <v>133</v>
      </c>
      <c r="B64" s="8" t="s">
        <v>134</v>
      </c>
      <c r="C64" s="3" t="s">
        <v>134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</row>
    <row r="65" spans="1:15" ht="16.350000000000001" customHeight="1" x14ac:dyDescent="0.25">
      <c r="A65" s="13" t="s">
        <v>135</v>
      </c>
      <c r="B65" s="13" t="s">
        <v>136</v>
      </c>
      <c r="C65" s="3" t="s">
        <v>136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</row>
    <row r="66" spans="1:15" ht="16.350000000000001" customHeight="1" x14ac:dyDescent="0.25">
      <c r="A66" s="14" t="s">
        <v>137</v>
      </c>
      <c r="B66" s="14" t="s">
        <v>138</v>
      </c>
      <c r="C66" s="3" t="s">
        <v>138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</row>
    <row r="67" spans="1:15" ht="16.350000000000001" customHeight="1" x14ac:dyDescent="0.25">
      <c r="A67" s="14" t="s">
        <v>139</v>
      </c>
      <c r="B67" s="14" t="s">
        <v>140</v>
      </c>
      <c r="C67" s="3" t="s">
        <v>140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ht="16.350000000000001" customHeight="1" x14ac:dyDescent="0.25">
      <c r="A68" s="15">
        <v>1.5</v>
      </c>
      <c r="B68" s="15" t="s">
        <v>141</v>
      </c>
      <c r="C68" s="3" t="s">
        <v>141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</row>
    <row r="69" spans="1:15" ht="16.350000000000001" customHeight="1" x14ac:dyDescent="0.25">
      <c r="A69" s="26">
        <v>1.6</v>
      </c>
      <c r="B69" s="26" t="s">
        <v>142</v>
      </c>
      <c r="C69" s="3" t="s">
        <v>142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</row>
    <row r="70" spans="1:15" ht="16.350000000000001" customHeight="1" x14ac:dyDescent="0.25">
      <c r="A70" s="7">
        <v>1.7</v>
      </c>
      <c r="B70" s="7" t="s">
        <v>143</v>
      </c>
      <c r="C70" s="3" t="s">
        <v>143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</row>
    <row r="71" spans="1:15" ht="16.350000000000001" customHeight="1" x14ac:dyDescent="0.25">
      <c r="A71" s="6">
        <v>2</v>
      </c>
      <c r="B71" s="6" t="s">
        <v>144</v>
      </c>
      <c r="C71" s="3" t="s">
        <v>144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</row>
    <row r="72" spans="1:15" ht="16.350000000000001" customHeight="1" x14ac:dyDescent="0.25">
      <c r="A72" s="7">
        <v>2.1</v>
      </c>
      <c r="B72" s="7" t="s">
        <v>145</v>
      </c>
      <c r="C72" s="3" t="s">
        <v>145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</row>
    <row r="73" spans="1:15" ht="16.350000000000001" customHeight="1" x14ac:dyDescent="0.25">
      <c r="A73" s="9">
        <v>2.2000000000000002</v>
      </c>
      <c r="B73" s="9" t="s">
        <v>146</v>
      </c>
      <c r="C73" s="3" t="s">
        <v>146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</row>
    <row r="74" spans="1:15" ht="16.350000000000001" customHeight="1" x14ac:dyDescent="0.25">
      <c r="A74" s="10" t="s">
        <v>8</v>
      </c>
      <c r="B74" s="10" t="s">
        <v>116</v>
      </c>
      <c r="C74" s="3" t="s">
        <v>116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</row>
    <row r="75" spans="1:15" ht="16.350000000000001" customHeight="1" x14ac:dyDescent="0.25">
      <c r="A75" s="11" t="s">
        <v>9</v>
      </c>
      <c r="B75" s="11" t="s">
        <v>118</v>
      </c>
      <c r="C75" s="3" t="s">
        <v>118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ht="16.350000000000001" customHeight="1" x14ac:dyDescent="0.25">
      <c r="A76" s="8" t="s">
        <v>10</v>
      </c>
      <c r="B76" s="8" t="s">
        <v>147</v>
      </c>
      <c r="C76" s="3" t="s">
        <v>147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</row>
    <row r="77" spans="1:15" ht="16.350000000000001" customHeight="1" x14ac:dyDescent="0.25">
      <c r="A77" s="8" t="s">
        <v>11</v>
      </c>
      <c r="B77" s="8" t="s">
        <v>148</v>
      </c>
      <c r="C77" s="3" t="s">
        <v>148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</row>
    <row r="78" spans="1:15" ht="16.350000000000001" customHeight="1" x14ac:dyDescent="0.25">
      <c r="A78" s="17" t="s">
        <v>12</v>
      </c>
      <c r="B78" s="17" t="s">
        <v>149</v>
      </c>
      <c r="C78" s="3" t="s">
        <v>149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ht="16.350000000000001" customHeight="1" x14ac:dyDescent="0.25">
      <c r="A79" s="7" t="s">
        <v>13</v>
      </c>
      <c r="B79" s="7" t="s">
        <v>83</v>
      </c>
      <c r="C79" s="3" t="s">
        <v>83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</row>
    <row r="80" spans="1:15" ht="16.350000000000001" customHeight="1" x14ac:dyDescent="0.25">
      <c r="A80" s="9">
        <v>2.2999999999999998</v>
      </c>
      <c r="B80" s="9" t="s">
        <v>150</v>
      </c>
      <c r="C80" s="3" t="s">
        <v>150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</row>
    <row r="81" spans="1:15" ht="16.350000000000001" customHeight="1" x14ac:dyDescent="0.25">
      <c r="A81" s="10">
        <v>2.4</v>
      </c>
      <c r="B81" s="10" t="s">
        <v>151</v>
      </c>
      <c r="C81" s="3" t="s">
        <v>151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</row>
    <row r="82" spans="1:15" ht="16.350000000000001" customHeight="1" x14ac:dyDescent="0.25">
      <c r="A82" s="11" t="s">
        <v>14</v>
      </c>
      <c r="B82" s="11" t="s">
        <v>152</v>
      </c>
      <c r="C82" s="3" t="s">
        <v>152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</row>
    <row r="83" spans="1:15" ht="16.350000000000001" customHeight="1" x14ac:dyDescent="0.25">
      <c r="A83" s="18" t="s">
        <v>15</v>
      </c>
      <c r="B83" s="18" t="s">
        <v>153</v>
      </c>
      <c r="C83" s="3" t="s">
        <v>153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ht="16.350000000000001" customHeight="1" x14ac:dyDescent="0.25">
      <c r="A84" s="8">
        <v>2.5</v>
      </c>
      <c r="B84" s="8" t="s">
        <v>154</v>
      </c>
      <c r="C84" s="3" t="s">
        <v>154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</row>
    <row r="85" spans="1:15" ht="16.350000000000001" customHeight="1" x14ac:dyDescent="0.25">
      <c r="A85" s="13">
        <v>2.6</v>
      </c>
      <c r="B85" s="13" t="s">
        <v>155</v>
      </c>
      <c r="C85" s="3" t="s">
        <v>155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</row>
    <row r="86" spans="1:15" ht="16.350000000000001" customHeight="1" x14ac:dyDescent="0.25">
      <c r="A86" s="14">
        <v>2.7</v>
      </c>
      <c r="B86" s="14" t="s">
        <v>156</v>
      </c>
      <c r="C86" s="3" t="s">
        <v>156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</row>
    <row r="87" spans="1:15" ht="16.350000000000001" customHeight="1" x14ac:dyDescent="0.25">
      <c r="A87" s="14">
        <v>2.8</v>
      </c>
      <c r="B87" s="14" t="s">
        <v>157</v>
      </c>
      <c r="C87" s="3" t="s">
        <v>157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</row>
    <row r="88" spans="1:15" ht="16.350000000000001" customHeight="1" x14ac:dyDescent="0.25">
      <c r="A88" s="15">
        <v>2.9</v>
      </c>
      <c r="B88" s="15" t="s">
        <v>158</v>
      </c>
      <c r="C88" s="3" t="s">
        <v>158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</row>
    <row r="89" spans="1:15" ht="16.350000000000001" customHeight="1" x14ac:dyDescent="0.25">
      <c r="A89" s="14">
        <v>2.11</v>
      </c>
      <c r="B89" s="14" t="s">
        <v>159</v>
      </c>
      <c r="C89" s="3" t="s">
        <v>159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</row>
    <row r="90" spans="1:15" ht="16.350000000000001" customHeight="1" x14ac:dyDescent="0.25">
      <c r="A90" s="14" t="s">
        <v>160</v>
      </c>
      <c r="B90" s="14" t="s">
        <v>161</v>
      </c>
      <c r="C90" s="3" t="s">
        <v>161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</row>
    <row r="91" spans="1:15" ht="16.350000000000001" customHeight="1" x14ac:dyDescent="0.25">
      <c r="A91" s="15" t="s">
        <v>162</v>
      </c>
      <c r="B91" s="15" t="s">
        <v>163</v>
      </c>
      <c r="C91" s="3" t="s">
        <v>163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</row>
    <row r="92" spans="1:15" ht="16.350000000000001" customHeight="1" x14ac:dyDescent="0.25">
      <c r="A92" s="9" t="s">
        <v>164</v>
      </c>
      <c r="B92" s="9" t="s">
        <v>165</v>
      </c>
      <c r="C92" s="3" t="s">
        <v>165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</row>
    <row r="93" spans="1:15" ht="16.350000000000001" customHeight="1" x14ac:dyDescent="0.25">
      <c r="A93" s="11" t="s">
        <v>166</v>
      </c>
      <c r="B93" s="11" t="s">
        <v>167</v>
      </c>
      <c r="C93" s="3" t="s">
        <v>167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</row>
    <row r="94" spans="1:15" ht="16.350000000000001" customHeight="1" x14ac:dyDescent="0.25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6.350000000000001" customHeight="1" x14ac:dyDescent="0.25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6.350000000000001" customHeight="1" x14ac:dyDescent="0.25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6.350000000000001" customHeight="1" x14ac:dyDescent="0.25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6.350000000000001" customHeight="1" x14ac:dyDescent="0.25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6.350000000000001" customHeight="1" x14ac:dyDescent="0.25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6.350000000000001" customHeight="1" x14ac:dyDescent="0.25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6.350000000000001" customHeight="1" x14ac:dyDescent="0.25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6.350000000000001" customHeight="1" x14ac:dyDescent="0.25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6.350000000000001" customHeight="1" x14ac:dyDescent="0.25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6.350000000000001" customHeight="1" x14ac:dyDescent="0.25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6.350000000000001" customHeight="1" x14ac:dyDescent="0.25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6.350000000000001" customHeight="1" x14ac:dyDescent="0.25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6.350000000000001" customHeight="1" x14ac:dyDescent="0.25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6.350000000000001" customHeight="1" x14ac:dyDescent="0.25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6.350000000000001" customHeight="1" x14ac:dyDescent="0.25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6.350000000000001" customHeight="1" x14ac:dyDescent="0.25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6.350000000000001" customHeight="1" x14ac:dyDescent="0.25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6.350000000000001" customHeight="1" x14ac:dyDescent="0.25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6.350000000000001" customHeight="1" x14ac:dyDescent="0.25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6.350000000000001" customHeight="1" x14ac:dyDescent="0.25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6.350000000000001" customHeight="1" x14ac:dyDescent="0.25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6.350000000000001" customHeight="1" x14ac:dyDescent="0.25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6.350000000000001" customHeight="1" x14ac:dyDescent="0.25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6.350000000000001" customHeight="1" x14ac:dyDescent="0.25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6.350000000000001" customHeight="1" x14ac:dyDescent="0.25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6.350000000000001" customHeight="1" x14ac:dyDescent="0.25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6.350000000000001" customHeight="1" x14ac:dyDescent="0.25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6.350000000000001" customHeight="1" x14ac:dyDescent="0.25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6.350000000000001" customHeight="1" x14ac:dyDescent="0.25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6.350000000000001" customHeight="1" x14ac:dyDescent="0.25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6.350000000000001" customHeight="1" x14ac:dyDescent="0.25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6.350000000000001" customHeight="1" x14ac:dyDescent="0.25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6.350000000000001" customHeight="1" x14ac:dyDescent="0.25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6.350000000000001" customHeight="1" x14ac:dyDescent="0.25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6.350000000000001" customHeight="1" x14ac:dyDescent="0.25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6.350000000000001" customHeight="1" x14ac:dyDescent="0.25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6.350000000000001" customHeight="1" x14ac:dyDescent="0.25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6.350000000000001" customHeight="1" x14ac:dyDescent="0.25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6.350000000000001" customHeight="1" x14ac:dyDescent="0.25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</sheetData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33"/>
  <sheetViews>
    <sheetView topLeftCell="G1" zoomScale="130" zoomScaleNormal="130" workbookViewId="0">
      <selection activeCell="P2" sqref="P2"/>
    </sheetView>
  </sheetViews>
  <sheetFormatPr defaultColWidth="11.44140625" defaultRowHeight="13.2" x14ac:dyDescent="0.25"/>
  <cols>
    <col min="1" max="2" width="13.88671875" customWidth="1"/>
    <col min="3" max="3" width="13.88671875" style="39" customWidth="1"/>
    <col min="4" max="14" width="9.109375" style="39" customWidth="1"/>
    <col min="15" max="15" width="11.44140625" style="39"/>
    <col min="16" max="16" width="11.88671875" style="39" bestFit="1" customWidth="1"/>
    <col min="17" max="22" width="11.44140625" style="39"/>
  </cols>
  <sheetData>
    <row r="1" spans="1:27" ht="29.7" customHeight="1" x14ac:dyDescent="0.25">
      <c r="A1" s="1" t="s">
        <v>19</v>
      </c>
      <c r="B1" s="1" t="s">
        <v>20</v>
      </c>
      <c r="C1" s="1" t="s">
        <v>0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2015</v>
      </c>
      <c r="P1" s="1">
        <v>2016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  <c r="W1" s="1">
        <v>2021</v>
      </c>
      <c r="X1" s="1">
        <v>2022</v>
      </c>
      <c r="Y1" s="1">
        <v>2023</v>
      </c>
    </row>
    <row r="2" spans="1:27" ht="16.350000000000001" customHeight="1" x14ac:dyDescent="0.25">
      <c r="A2" s="2">
        <v>1</v>
      </c>
      <c r="B2" s="2" t="s">
        <v>21</v>
      </c>
      <c r="C2" s="37" t="s">
        <v>21</v>
      </c>
      <c r="D2" s="37">
        <f>Base!D2+(Base!D2*Percent!E2)+Adjustment!E2</f>
        <v>3189.3</v>
      </c>
      <c r="E2" s="37">
        <f>Base!E2+(Base!E2*Percent!F2)+Adjustment!F2</f>
        <v>3390.5</v>
      </c>
      <c r="F2" s="37">
        <f>Base!F2+(Base!F2*Percent!G2)+Adjustment!G2</f>
        <v>3582.5</v>
      </c>
      <c r="G2" s="37">
        <f>Base!G2+(Base!G2*Percent!H2)+Adjustment!H2</f>
        <v>3829.6</v>
      </c>
      <c r="H2" s="37">
        <f>Base!H2+(Base!H2*Percent!I2)+Adjustment!I2</f>
        <v>4070.4</v>
      </c>
      <c r="I2" s="37">
        <f>Base!I2+(Base!I2*Percent!J2)+Adjustment!J2</f>
        <v>4277.1000000000004</v>
      </c>
      <c r="J2" s="37">
        <f>Base!J2+(Base!J2*Percent!K2)+Adjustment!K2</f>
        <v>4653.8</v>
      </c>
      <c r="K2" s="37">
        <f>Base!K2+(Base!K2*Percent!L2)+Adjustment!L2</f>
        <v>5245.8</v>
      </c>
      <c r="L2" s="37">
        <f>Base!L2+(Base!L2*Percent!M2)+Adjustment!M2</f>
        <v>5135</v>
      </c>
      <c r="M2" s="37">
        <f>Base!M2+(Base!M2*Percent!N2)+Adjustment!N2</f>
        <v>5300.7</v>
      </c>
      <c r="N2" s="37">
        <f>Base!N2+(Base!N2*Percent!O2)+Adjustment!O2</f>
        <v>5329.4</v>
      </c>
      <c r="O2" s="37">
        <f>Base!O2+(Base!O2*Percent!P2)+Adjustment!P2</f>
        <v>5297.5216118714288</v>
      </c>
      <c r="P2" s="42">
        <f>(_xlfn.FORECAST.LINEAR($P$1:$Z$1,C2:O2,$C$1:$O$1)+((Percent!P2*_xlfn.FORECAST.LINEAR($P$1:$Z$1,C2:O2,$C$1:$O$1))+Adjustment!Q2))</f>
        <v>6113.7461887950949</v>
      </c>
      <c r="Q2" s="42">
        <f>(_xlfn.FORECAST.LINEAR($P$1:$Z$1,D2:P2,$C$1:$O$1)+((Percent!Q2*_xlfn.FORECAST.LINEAR($P$1:$Z$1,D2:P2,$C$1:$O$1))+Adjustment!R2))</f>
        <v>5867.7606447031912</v>
      </c>
      <c r="R2" s="42">
        <f>(_xlfn.FORECAST.LINEAR($P$1:$Z$1,E2:Q2,$C$1:$O$1)+((Percent!R2*_xlfn.FORECAST.LINEAR($P$1:$Z$1,E2:Q2,$C$1:$O$1))+Adjustment!S2))</f>
        <v>6125.4164630604964</v>
      </c>
      <c r="S2" s="42">
        <f>(_xlfn.FORECAST.LINEAR($P$1:$Z$1,F2:R2,$C$1:$O$1)+((Percent!S2*_xlfn.FORECAST.LINEAR($P$1:$Z$1,F2:R2,$C$1:$O$1))+Adjustment!T2))</f>
        <v>6502.9262882576031</v>
      </c>
      <c r="T2" s="42">
        <f>(_xlfn.FORECAST.LINEAR($P$1:$Z$1,G2:S2,$C$1:$O$1)+((Percent!T2*_xlfn.FORECAST.LINEAR($P$1:$Z$1,G2:S2,$C$1:$O$1))+Adjustment!U2))</f>
        <v>7016.8518878994355</v>
      </c>
      <c r="U2" s="42">
        <f>(_xlfn.FORECAST.LINEAR($P$1:$Z$1,H2:T2,$C$1:$O$1)+((Percent!U2*_xlfn.FORECAST.LINEAR($P$1:$Z$1,H2:T2,$C$1:$O$1))+Adjustment!V2))</f>
        <v>7787.457441988573</v>
      </c>
      <c r="V2" s="42">
        <f>(_xlfn.FORECAST.LINEAR($P$1:$Z$1,I2:U2,$C$1:$O$1)+((Percent!V2*_xlfn.FORECAST.LINEAR($P$1:$Z$1,I2:U2,$C$1:$O$1))+Adjustment!W2))</f>
        <v>8621.8932624497265</v>
      </c>
      <c r="W2" s="42">
        <f>(_xlfn.FORECAST.LINEAR($P$1:$Z$1,J2:V2,$C$1:$O$1)+((Percent!W2*_xlfn.FORECAST.LINEAR($P$1:$Z$1,J2:V2,$C$1:$O$1))+Adjustment!X2))</f>
        <v>9187.5147660476941</v>
      </c>
      <c r="X2" s="42">
        <f>(_xlfn.FORECAST.LINEAR($P$1:$Z$1,K2:W2,$C$1:$O$1)+((Percent!X2*_xlfn.FORECAST.LINEAR($P$1:$Z$1,K2:W2,$C$1:$O$1))+Adjustment!Y2))</f>
        <v>10594.343370714303</v>
      </c>
      <c r="Y2" s="42">
        <f>(_xlfn.FORECAST.LINEAR($P$1:$Z$1,L2:X2,$C$1:$O$1)+((Percent!Y2*_xlfn.FORECAST.LINEAR($P$1:$Z$1,L2:X2,$C$1:$O$1))+Adjustment!Z2))</f>
        <v>13086.486974971547</v>
      </c>
      <c r="Z2" s="37"/>
      <c r="AA2" s="37"/>
    </row>
    <row r="3" spans="1:27" ht="16.350000000000001" customHeight="1" x14ac:dyDescent="0.25">
      <c r="A3" s="4">
        <v>1.1000000000000001</v>
      </c>
      <c r="B3" s="4" t="s">
        <v>22</v>
      </c>
      <c r="C3" s="37" t="s">
        <v>22</v>
      </c>
      <c r="D3" s="37">
        <f>Base!D3+(Base!D3*Percent!E3)+Adjustment!E3</f>
        <v>280.5</v>
      </c>
      <c r="E3" s="37">
        <f>Base!E3+(Base!E3*Percent!F3)+Adjustment!F3</f>
        <v>291.60000000000002</v>
      </c>
      <c r="F3" s="37">
        <f>Base!F3+(Base!F3*Percent!G3)+Adjustment!G3</f>
        <v>305</v>
      </c>
      <c r="G3" s="37">
        <f>Base!G3+(Base!G3*Percent!H3)+Adjustment!H3</f>
        <v>311</v>
      </c>
      <c r="H3" s="37">
        <f>Base!H3+(Base!H3*Percent!I3)+Adjustment!I3</f>
        <v>352.5</v>
      </c>
      <c r="I3" s="37">
        <f>Base!I3+(Base!I3*Percent!J3)+Adjustment!J3</f>
        <v>347.4</v>
      </c>
      <c r="J3" s="37">
        <f>Base!J3+(Base!J3*Percent!K3)+Adjustment!K3</f>
        <v>365.6</v>
      </c>
      <c r="K3" s="37">
        <f>Base!K3+(Base!K3*Percent!L3)+Adjustment!L3</f>
        <v>386.7</v>
      </c>
      <c r="L3" s="37">
        <f>Base!L3+(Base!L3*Percent!M3)+Adjustment!M3</f>
        <v>382.4</v>
      </c>
      <c r="M3" s="37">
        <f>Base!M3+(Base!M3*Percent!N3)+Adjustment!N3</f>
        <v>380.6</v>
      </c>
      <c r="N3" s="37">
        <f>Base!N3+(Base!N3*Percent!O3)+Adjustment!O3</f>
        <v>382.8</v>
      </c>
      <c r="O3" s="37">
        <f>Base!O3+(Base!O3*Percent!P3)+Adjustment!P3</f>
        <v>398.16561055714288</v>
      </c>
      <c r="P3" s="42">
        <f>(_xlfn.FORECAST.LINEAR($P$1:$Z$1,C3:O3,$C$1:$O$1)+((Percent!P3*_xlfn.FORECAST.LINEAR($P$1:$Z$1,C3:O3,$C$1:$O$1))+Adjustment!Q3))</f>
        <v>432.7329025328429</v>
      </c>
      <c r="Q3" s="42">
        <f>(_xlfn.FORECAST.LINEAR($P$1:$Z$1,D3:P3,$C$1:$O$1)+((Percent!Q3*_xlfn.FORECAST.LINEAR($P$1:$Z$1,D3:P3,$C$1:$O$1))+Adjustment!R3))</f>
        <v>411.09401879763095</v>
      </c>
      <c r="R3" s="42">
        <f>(_xlfn.FORECAST.LINEAR($P$1:$Z$1,E3:Q3,$C$1:$O$1)+((Percent!R3*_xlfn.FORECAST.LINEAR($P$1:$Z$1,E3:Q3,$C$1:$O$1))+Adjustment!S3))</f>
        <v>418.52438830913314</v>
      </c>
      <c r="S3" s="42">
        <f>(_xlfn.FORECAST.LINEAR($P$1:$Z$1,F3:R3,$C$1:$O$1)+((Percent!S3*_xlfn.FORECAST.LINEAR($P$1:$Z$1,F3:R3,$C$1:$O$1))+Adjustment!T3))</f>
        <v>431.9168230363158</v>
      </c>
      <c r="T3" s="42">
        <f>(_xlfn.FORECAST.LINEAR($P$1:$Z$1,G3:S3,$C$1:$O$1)+((Percent!T3*_xlfn.FORECAST.LINEAR($P$1:$Z$1,G3:S3,$C$1:$O$1))+Adjustment!U3))</f>
        <v>448.31027613031938</v>
      </c>
      <c r="U3" s="42">
        <f>(_xlfn.FORECAST.LINEAR($P$1:$Z$1,H3:T3,$C$1:$O$1)+((Percent!U3*_xlfn.FORECAST.LINEAR($P$1:$Z$1,H3:T3,$C$1:$O$1))+Adjustment!V3))</f>
        <v>483.32033596968779</v>
      </c>
      <c r="V3" s="42">
        <f>(_xlfn.FORECAST.LINEAR($P$1:$Z$1,I3:U3,$C$1:$O$1)+((Percent!V3*_xlfn.FORECAST.LINEAR($P$1:$Z$1,I3:U3,$C$1:$O$1))+Adjustment!W3))</f>
        <v>515.04788436344484</v>
      </c>
      <c r="W3" s="42">
        <f>(_xlfn.FORECAST.LINEAR($P$1:$Z$1,J3:V3,$C$1:$O$1)+((Percent!W3*_xlfn.FORECAST.LINEAR($P$1:$Z$1,J3:V3,$C$1:$O$1))+Adjustment!X3))</f>
        <v>524.78468115064356</v>
      </c>
      <c r="X3" s="42">
        <f>(_xlfn.FORECAST.LINEAR($P$1:$Z$1,K3:W3,$C$1:$O$1)+((Percent!X3*_xlfn.FORECAST.LINEAR($P$1:$Z$1,K3:W3,$C$1:$O$1))+Adjustment!Y3))</f>
        <v>570.40616993958486</v>
      </c>
      <c r="Y3" s="42">
        <f>(_xlfn.FORECAST.LINEAR($P$1:$Z$1,L3:X3,$C$1:$O$1)+((Percent!Y3*_xlfn.FORECAST.LINEAR($P$1:$Z$1,L3:X3,$C$1:$O$1))+Adjustment!Z3))</f>
        <v>659.59701727498532</v>
      </c>
      <c r="Z3" s="37"/>
    </row>
    <row r="4" spans="1:27" ht="16.350000000000001" customHeight="1" x14ac:dyDescent="0.25">
      <c r="A4" s="5" t="s">
        <v>1</v>
      </c>
      <c r="B4" s="5" t="s">
        <v>23</v>
      </c>
      <c r="C4" s="37" t="s">
        <v>23</v>
      </c>
      <c r="D4" s="37">
        <f>Base!D4+(Base!D4*Percent!E4)+Adjustment!E4</f>
        <v>200.8</v>
      </c>
      <c r="E4" s="37">
        <f>Base!E4+(Base!E4*Percent!F4)+Adjustment!F4</f>
        <v>209.1</v>
      </c>
      <c r="F4" s="37">
        <f>Base!F4+(Base!F4*Percent!G4)+Adjustment!G4</f>
        <v>223.9</v>
      </c>
      <c r="G4" s="37">
        <f>Base!G4+(Base!G4*Percent!H4)+Adjustment!H4</f>
        <v>231.5</v>
      </c>
      <c r="H4" s="37">
        <f>Base!H4+(Base!H4*Percent!I4)+Adjustment!I4</f>
        <v>271.39999999999998</v>
      </c>
      <c r="I4" s="37">
        <f>Base!I4+(Base!I4*Percent!J4)+Adjustment!J4</f>
        <v>263.5</v>
      </c>
      <c r="J4" s="37">
        <f>Base!J4+(Base!J4*Percent!K4)+Adjustment!K4</f>
        <v>277.8</v>
      </c>
      <c r="K4" s="37">
        <f>Base!K4+(Base!K4*Percent!L4)+Adjustment!L4</f>
        <v>293.89999999999998</v>
      </c>
      <c r="L4" s="37">
        <f>Base!L4+(Base!L4*Percent!M4)+Adjustment!M4</f>
        <v>290.39999999999998</v>
      </c>
      <c r="M4" s="37">
        <f>Base!M4+(Base!M4*Percent!N4)+Adjustment!N4</f>
        <v>291.60000000000002</v>
      </c>
      <c r="N4" s="37">
        <f>Base!N4+(Base!N4*Percent!O4)+Adjustment!O4</f>
        <v>294</v>
      </c>
      <c r="O4" s="37">
        <f>Base!O4+(Base!O4*Percent!P4)+Adjustment!P4</f>
        <v>307.94287064285714</v>
      </c>
      <c r="P4" s="42">
        <f>(_xlfn.FORECAST.LINEAR($P$1:$Z$1,C4:O4,$C$1:$O$1)+((Percent!P4*_xlfn.FORECAST.LINEAR($P$1:$Z$1,C4:O4,$C$1:$O$1))+Adjustment!Q4))</f>
        <v>338.00679353994104</v>
      </c>
      <c r="Q4" s="42">
        <f>(_xlfn.FORECAST.LINEAR($P$1:$Z$1,D4:P4,$C$1:$O$1)+((Percent!Q4*_xlfn.FORECAST.LINEAR($P$1:$Z$1,D4:P4,$C$1:$O$1))+Adjustment!R4))</f>
        <v>321.34314186880215</v>
      </c>
      <c r="R4" s="42">
        <f>(_xlfn.FORECAST.LINEAR($P$1:$Z$1,E4:Q4,$C$1:$O$1)+((Percent!R4*_xlfn.FORECAST.LINEAR($P$1:$Z$1,E4:Q4,$C$1:$O$1))+Adjustment!S4))</f>
        <v>328.3436922015419</v>
      </c>
      <c r="S4" s="42">
        <f>(_xlfn.FORECAST.LINEAR($P$1:$Z$1,F4:R4,$C$1:$O$1)+((Percent!S4*_xlfn.FORECAST.LINEAR($P$1:$Z$1,F4:R4,$C$1:$O$1))+Adjustment!T4))</f>
        <v>340.42736437325783</v>
      </c>
      <c r="T4" s="42">
        <f>(_xlfn.FORECAST.LINEAR($P$1:$Z$1,G4:S4,$C$1:$O$1)+((Percent!T4*_xlfn.FORECAST.LINEAR($P$1:$Z$1,G4:S4,$C$1:$O$1))+Adjustment!U4))</f>
        <v>355.49552022465815</v>
      </c>
      <c r="U4" s="42">
        <f>(_xlfn.FORECAST.LINEAR($P$1:$Z$1,H4:T4,$C$1:$O$1)+((Percent!U4*_xlfn.FORECAST.LINEAR($P$1:$Z$1,H4:T4,$C$1:$O$1))+Adjustment!V4))</f>
        <v>388.17700731876317</v>
      </c>
      <c r="V4" s="42">
        <f>(_xlfn.FORECAST.LINEAR($P$1:$Z$1,I4:U4,$C$1:$O$1)+((Percent!V4*_xlfn.FORECAST.LINEAR($P$1:$Z$1,I4:U4,$C$1:$O$1))+Adjustment!W4))</f>
        <v>419.45649646632853</v>
      </c>
      <c r="W4" s="42">
        <f>(_xlfn.FORECAST.LINEAR($P$1:$Z$1,J4:V4,$C$1:$O$1)+((Percent!W4*_xlfn.FORECAST.LINEAR($P$1:$Z$1,J4:V4,$C$1:$O$1))+Adjustment!X4))</f>
        <v>434.48238224376178</v>
      </c>
      <c r="X4" s="42">
        <f>(_xlfn.FORECAST.LINEAR($P$1:$Z$1,K4:W4,$C$1:$O$1)+((Percent!X4*_xlfn.FORECAST.LINEAR($P$1:$Z$1,K4:W4,$C$1:$O$1))+Adjustment!Y4))</f>
        <v>481.12669594474812</v>
      </c>
      <c r="Y4" s="42">
        <f>(_xlfn.FORECAST.LINEAR($P$1:$Z$1,L4:X4,$C$1:$O$1)+((Percent!Y4*_xlfn.FORECAST.LINEAR($P$1:$Z$1,L4:X4,$C$1:$O$1))+Adjustment!Z4))</f>
        <v>568.21489638102253</v>
      </c>
      <c r="Z4" s="37"/>
    </row>
    <row r="5" spans="1:27" ht="16.350000000000001" customHeight="1" x14ac:dyDescent="0.25">
      <c r="A5" s="6" t="s">
        <v>2</v>
      </c>
      <c r="B5" s="6" t="s">
        <v>24</v>
      </c>
      <c r="C5" s="37" t="s">
        <v>24</v>
      </c>
      <c r="D5" s="37">
        <f>Base!D5+(Base!D5*Percent!E5)+Adjustment!E5</f>
        <v>133.80000000000001</v>
      </c>
      <c r="E5" s="37">
        <f>Base!E5+(Base!E5*Percent!F5)+Adjustment!F5</f>
        <v>138.4</v>
      </c>
      <c r="F5" s="37">
        <f>Base!F5+(Base!F5*Percent!G5)+Adjustment!G5</f>
        <v>149.9</v>
      </c>
      <c r="G5" s="37">
        <f>Base!G5+(Base!G5*Percent!H5)+Adjustment!H5</f>
        <v>151.19999999999999</v>
      </c>
      <c r="H5" s="37">
        <f>Base!H5+(Base!H5*Percent!I5)+Adjustment!I5</f>
        <v>158.6</v>
      </c>
      <c r="I5" s="37">
        <f>Base!I5+(Base!I5*Percent!J5)+Adjustment!J5</f>
        <v>169.4</v>
      </c>
      <c r="J5" s="37">
        <f>Base!J5+(Base!J5*Percent!K5)+Adjustment!K5</f>
        <v>182.3</v>
      </c>
      <c r="K5" s="37">
        <f>Base!K5+(Base!K5*Percent!L5)+Adjustment!L5</f>
        <v>189.6</v>
      </c>
      <c r="L5" s="37">
        <f>Base!L5+(Base!L5*Percent!M5)+Adjustment!M5</f>
        <v>189.8</v>
      </c>
      <c r="M5" s="37">
        <f>Base!M5+(Base!M5*Percent!N5)+Adjustment!N5</f>
        <v>192</v>
      </c>
      <c r="N5" s="37">
        <f>Base!N5+(Base!N5*Percent!O5)+Adjustment!O5</f>
        <v>191</v>
      </c>
      <c r="O5" s="37">
        <f>Base!O5+(Base!O5*Percent!P5)+Adjustment!P5</f>
        <v>193.00432447142856</v>
      </c>
      <c r="P5" s="42">
        <f>(_xlfn.FORECAST.LINEAR($P$1:$Z$1,C5:O5,$C$1:$O$1)+((Percent!P5*_xlfn.FORECAST.LINEAR($P$1:$Z$1,C5:O5,$C$1:$O$1))+Adjustment!Q5))</f>
        <v>215.65566549022185</v>
      </c>
      <c r="Q5" s="42">
        <f>(_xlfn.FORECAST.LINEAR($P$1:$Z$1,D5:P5,$C$1:$O$1)+((Percent!Q5*_xlfn.FORECAST.LINEAR($P$1:$Z$1,D5:P5,$C$1:$O$1))+Adjustment!R5))</f>
        <v>205.60988470663926</v>
      </c>
      <c r="R5" s="42">
        <f>(_xlfn.FORECAST.LINEAR($P$1:$Z$1,E5:Q5,$C$1:$O$1)+((Percent!R5*_xlfn.FORECAST.LINEAR($P$1:$Z$1,E5:Q5,$C$1:$O$1))+Adjustment!S5))</f>
        <v>210.42352011392623</v>
      </c>
      <c r="S5" s="42">
        <f>(_xlfn.FORECAST.LINEAR($P$1:$Z$1,F5:R5,$C$1:$O$1)+((Percent!S5*_xlfn.FORECAST.LINEAR($P$1:$Z$1,F5:R5,$C$1:$O$1))+Adjustment!T5))</f>
        <v>219.59004059126667</v>
      </c>
      <c r="T5" s="42">
        <f>(_xlfn.FORECAST.LINEAR($P$1:$Z$1,G5:S5,$C$1:$O$1)+((Percent!T5*_xlfn.FORECAST.LINEAR($P$1:$Z$1,G5:S5,$C$1:$O$1))+Adjustment!U5))</f>
        <v>231.11357834971284</v>
      </c>
      <c r="U5" s="42">
        <f>(_xlfn.FORECAST.LINEAR($P$1:$Z$1,H5:T5,$C$1:$O$1)+((Percent!U5*_xlfn.FORECAST.LINEAR($P$1:$Z$1,H5:T5,$C$1:$O$1))+Adjustment!V5))</f>
        <v>248.74601721646957</v>
      </c>
      <c r="V5" s="42">
        <f>(_xlfn.FORECAST.LINEAR($P$1:$Z$1,I5:U5,$C$1:$O$1)+((Percent!V5*_xlfn.FORECAST.LINEAR($P$1:$Z$1,I5:U5,$C$1:$O$1))+Adjustment!W5))</f>
        <v>267.17146362018548</v>
      </c>
      <c r="W5" s="42">
        <f>(_xlfn.FORECAST.LINEAR($P$1:$Z$1,J5:V5,$C$1:$O$1)+((Percent!W5*_xlfn.FORECAST.LINEAR($P$1:$Z$1,J5:V5,$C$1:$O$1))+Adjustment!X5))</f>
        <v>276.25593385080447</v>
      </c>
      <c r="X5" s="42">
        <f>(_xlfn.FORECAST.LINEAR($P$1:$Z$1,K5:W5,$C$1:$O$1)+((Percent!X5*_xlfn.FORECAST.LINEAR($P$1:$Z$1,K5:W5,$C$1:$O$1))+Adjustment!Y5))</f>
        <v>304.50473997045407</v>
      </c>
      <c r="Y5" s="42">
        <f>(_xlfn.FORECAST.LINEAR($P$1:$Z$1,L5:X5,$C$1:$O$1)+((Percent!Y5*_xlfn.FORECAST.LINEAR($P$1:$Z$1,L5:X5,$C$1:$O$1))+Adjustment!Z5))</f>
        <v>358.74978444731988</v>
      </c>
      <c r="Z5" s="37"/>
    </row>
    <row r="6" spans="1:27" ht="16.350000000000001" customHeight="1" x14ac:dyDescent="0.25">
      <c r="A6" s="7" t="s">
        <v>3</v>
      </c>
      <c r="B6" s="7" t="s">
        <v>25</v>
      </c>
      <c r="C6" s="37" t="s">
        <v>25</v>
      </c>
      <c r="D6" s="37">
        <f>Base!D6+(Base!D6*Percent!E6)+Adjustment!E6</f>
        <v>74.400000000000006</v>
      </c>
      <c r="E6" s="37">
        <f>Base!E6+(Base!E6*Percent!F6)+Adjustment!F6</f>
        <v>78.3</v>
      </c>
      <c r="F6" s="37">
        <f>Base!F6+(Base!F6*Percent!G6)+Adjustment!G6</f>
        <v>88.8</v>
      </c>
      <c r="G6" s="37">
        <f>Base!G6+(Base!G6*Percent!H6)+Adjustment!H6</f>
        <v>87.2</v>
      </c>
      <c r="H6" s="37">
        <f>Base!H6+(Base!H6*Percent!I6)+Adjustment!I6</f>
        <v>91</v>
      </c>
      <c r="I6" s="37">
        <f>Base!I6+(Base!I6*Percent!J6)+Adjustment!J6</f>
        <v>96.2</v>
      </c>
      <c r="J6" s="37">
        <f>Base!J6+(Base!J6*Percent!K6)+Adjustment!K6</f>
        <v>103.9</v>
      </c>
      <c r="K6" s="37">
        <f>Base!K6+(Base!K6*Percent!L6)+Adjustment!L6</f>
        <v>108.5</v>
      </c>
      <c r="L6" s="37">
        <f>Base!L6+(Base!L6*Percent!M6)+Adjustment!M6</f>
        <v>110.3</v>
      </c>
      <c r="M6" s="37">
        <f>Base!M6+(Base!M6*Percent!N6)+Adjustment!N6</f>
        <v>112.3</v>
      </c>
      <c r="N6" s="37">
        <f>Base!N6+(Base!N6*Percent!O6)+Adjustment!O6</f>
        <v>111.5</v>
      </c>
      <c r="O6" s="37">
        <f>Base!O6+(Base!O6*Percent!P6)+Adjustment!P6</f>
        <v>112.82866027142857</v>
      </c>
      <c r="P6" s="42">
        <f>(_xlfn.FORECAST.LINEAR($P$1:$Z$1,C6:O6,$C$1:$O$1)+((Percent!P6*_xlfn.FORECAST.LINEAR($P$1:$Z$1,C6:O6,$C$1:$O$1))+Adjustment!Q6))</f>
        <v>126.22693787419608</v>
      </c>
      <c r="Q6" s="42">
        <f>(_xlfn.FORECAST.LINEAR($P$1:$Z$1,D6:P6,$C$1:$O$1)+((Percent!Q6*_xlfn.FORECAST.LINEAR($P$1:$Z$1,D6:P6,$C$1:$O$1))+Adjustment!R6))</f>
        <v>120.17175249436929</v>
      </c>
      <c r="R6" s="42">
        <f>(_xlfn.FORECAST.LINEAR($P$1:$Z$1,E6:Q6,$C$1:$O$1)+((Percent!R6*_xlfn.FORECAST.LINEAR($P$1:$Z$1,E6:Q6,$C$1:$O$1))+Adjustment!S6))</f>
        <v>123.08402227576327</v>
      </c>
      <c r="S6" s="42">
        <f>(_xlfn.FORECAST.LINEAR($P$1:$Z$1,F6:R6,$C$1:$O$1)+((Percent!S6*_xlfn.FORECAST.LINEAR($P$1:$Z$1,F6:R6,$C$1:$O$1))+Adjustment!T6))</f>
        <v>129.44282209315739</v>
      </c>
      <c r="T6" s="42">
        <f>(_xlfn.FORECAST.LINEAR($P$1:$Z$1,G6:S6,$C$1:$O$1)+((Percent!T6*_xlfn.FORECAST.LINEAR($P$1:$Z$1,G6:S6,$C$1:$O$1))+Adjustment!U6))</f>
        <v>137.2614077590267</v>
      </c>
      <c r="U6" s="42">
        <f>(_xlfn.FORECAST.LINEAR($P$1:$Z$1,H6:T6,$C$1:$O$1)+((Percent!U6*_xlfn.FORECAST.LINEAR($P$1:$Z$1,H6:T6,$C$1:$O$1))+Adjustment!V6))</f>
        <v>149.01139831788481</v>
      </c>
      <c r="V6" s="42">
        <f>(_xlfn.FORECAST.LINEAR($P$1:$Z$1,I6:U6,$C$1:$O$1)+((Percent!V6*_xlfn.FORECAST.LINEAR($P$1:$Z$1,I6:U6,$C$1:$O$1))+Adjustment!W6))</f>
        <v>161.29142751388946</v>
      </c>
      <c r="W6" s="42">
        <f>(_xlfn.FORECAST.LINEAR($P$1:$Z$1,J6:V6,$C$1:$O$1)+((Percent!W6*_xlfn.FORECAST.LINEAR($P$1:$Z$1,J6:V6,$C$1:$O$1))+Adjustment!X6))</f>
        <v>168.08265398888705</v>
      </c>
      <c r="X6" s="42">
        <f>(_xlfn.FORECAST.LINEAR($P$1:$Z$1,K6:W6,$C$1:$O$1)+((Percent!X6*_xlfn.FORECAST.LINEAR($P$1:$Z$1,K6:W6,$C$1:$O$1))+Adjustment!Y6))</f>
        <v>186.79881350791553</v>
      </c>
      <c r="Y6" s="42">
        <f>(_xlfn.FORECAST.LINEAR($P$1:$Z$1,L6:X6,$C$1:$O$1)+((Percent!Y6*_xlfn.FORECAST.LINEAR($P$1:$Z$1,L6:X6,$C$1:$O$1))+Adjustment!Z6))</f>
        <v>222.67774104016414</v>
      </c>
      <c r="Z6" s="37"/>
    </row>
    <row r="7" spans="1:27" ht="16.350000000000001" customHeight="1" x14ac:dyDescent="0.25">
      <c r="A7" s="8" t="s">
        <v>4</v>
      </c>
      <c r="B7" s="8" t="s">
        <v>26</v>
      </c>
      <c r="C7" s="37" t="s">
        <v>26</v>
      </c>
      <c r="D7" s="37">
        <f>Base!D7+(Base!D7*Percent!E7)+Adjustment!E7</f>
        <v>59.4</v>
      </c>
      <c r="E7" s="37">
        <f>Base!E7+(Base!E7*Percent!F7)+Adjustment!F7</f>
        <v>60.1</v>
      </c>
      <c r="F7" s="37">
        <f>Base!F7+(Base!F7*Percent!G7)+Adjustment!G7</f>
        <v>61.1</v>
      </c>
      <c r="G7" s="37">
        <f>Base!G7+(Base!G7*Percent!H7)+Adjustment!H7</f>
        <v>63.9</v>
      </c>
      <c r="H7" s="37">
        <f>Base!H7+(Base!H7*Percent!I7)+Adjustment!I7</f>
        <v>67.599999999999994</v>
      </c>
      <c r="I7" s="37">
        <f>Base!I7+(Base!I7*Percent!J7)+Adjustment!J7</f>
        <v>73.2</v>
      </c>
      <c r="J7" s="37">
        <f>Base!J7+(Base!J7*Percent!K7)+Adjustment!K7</f>
        <v>78.400000000000006</v>
      </c>
      <c r="K7" s="37">
        <f>Base!K7+(Base!K7*Percent!L7)+Adjustment!L7</f>
        <v>81.099999999999994</v>
      </c>
      <c r="L7" s="37">
        <f>Base!L7+(Base!L7*Percent!M7)+Adjustment!M7</f>
        <v>79.400000000000006</v>
      </c>
      <c r="M7" s="37">
        <f>Base!M7+(Base!M7*Percent!N7)+Adjustment!N7</f>
        <v>79.8</v>
      </c>
      <c r="N7" s="37">
        <f>Base!N7+(Base!N7*Percent!O7)+Adjustment!O7</f>
        <v>79.400000000000006</v>
      </c>
      <c r="O7" s="37">
        <f>Base!O7+(Base!O7*Percent!P7)+Adjustment!P7</f>
        <v>80.1756642</v>
      </c>
      <c r="P7" s="42">
        <f>(_xlfn.FORECAST.LINEAR($P$1:$Z$1,C7:O7,$C$1:$O$1)+((Percent!P7*_xlfn.FORECAST.LINEAR($P$1:$Z$1,C7:O7,$C$1:$O$1))+Adjustment!Q7))</f>
        <v>89.408673176360196</v>
      </c>
      <c r="Q7" s="42">
        <f>(_xlfn.FORECAST.LINEAR($P$1:$Z$1,D7:P7,$C$1:$O$1)+((Percent!Q7*_xlfn.FORECAST.LINEAR($P$1:$Z$1,D7:P7,$C$1:$O$1))+Adjustment!R7))</f>
        <v>85.420290322933667</v>
      </c>
      <c r="R7" s="42">
        <f>(_xlfn.FORECAST.LINEAR($P$1:$Z$1,E7:Q7,$C$1:$O$1)+((Percent!R7*_xlfn.FORECAST.LINEAR($P$1:$Z$1,E7:Q7,$C$1:$O$1))+Adjustment!S7))</f>
        <v>87.326206847713252</v>
      </c>
      <c r="S7" s="42">
        <f>(_xlfn.FORECAST.LINEAR($P$1:$Z$1,F7:R7,$C$1:$O$1)+((Percent!S7*_xlfn.FORECAST.LINEAR($P$1:$Z$1,F7:R7,$C$1:$O$1))+Adjustment!T7))</f>
        <v>90.142650278151365</v>
      </c>
      <c r="T7" s="42">
        <f>(_xlfn.FORECAST.LINEAR($P$1:$Z$1,G7:S7,$C$1:$O$1)+((Percent!T7*_xlfn.FORECAST.LINEAR($P$1:$Z$1,G7:S7,$C$1:$O$1))+Adjustment!U7))</f>
        <v>93.831743471270585</v>
      </c>
      <c r="U7" s="42">
        <f>(_xlfn.FORECAST.LINEAR($P$1:$Z$1,H7:T7,$C$1:$O$1)+((Percent!U7*_xlfn.FORECAST.LINEAR($P$1:$Z$1,H7:T7,$C$1:$O$1))+Adjustment!V7))</f>
        <v>99.71205729946611</v>
      </c>
      <c r="V7" s="42">
        <f>(_xlfn.FORECAST.LINEAR($P$1:$Z$1,I7:U7,$C$1:$O$1)+((Percent!V7*_xlfn.FORECAST.LINEAR($P$1:$Z$1,I7:U7,$C$1:$O$1))+Adjustment!W7))</f>
        <v>105.85868604849672</v>
      </c>
      <c r="W7" s="42">
        <f>(_xlfn.FORECAST.LINEAR($P$1:$Z$1,J7:V7,$C$1:$O$1)+((Percent!W7*_xlfn.FORECAST.LINEAR($P$1:$Z$1,J7:V7,$C$1:$O$1))+Adjustment!X7))</f>
        <v>108.15778785794359</v>
      </c>
      <c r="X7" s="42">
        <f>(_xlfn.FORECAST.LINEAR($P$1:$Z$1,K7:W7,$C$1:$O$1)+((Percent!X7*_xlfn.FORECAST.LINEAR($P$1:$Z$1,K7:W7,$C$1:$O$1))+Adjustment!Y7))</f>
        <v>117.70126060376467</v>
      </c>
      <c r="Y7" s="42">
        <f>(_xlfn.FORECAST.LINEAR($P$1:$Z$1,L7:X7,$C$1:$O$1)+((Percent!Y7*_xlfn.FORECAST.LINEAR($P$1:$Z$1,L7:X7,$C$1:$O$1))+Adjustment!Z7))</f>
        <v>136.03757085457957</v>
      </c>
      <c r="Z7" s="37"/>
    </row>
    <row r="8" spans="1:27" ht="16.350000000000001" customHeight="1" x14ac:dyDescent="0.25">
      <c r="A8" s="9" t="s">
        <v>5</v>
      </c>
      <c r="B8" s="9" t="s">
        <v>27</v>
      </c>
      <c r="C8" s="37" t="s">
        <v>27</v>
      </c>
      <c r="D8" s="37">
        <f>Base!D8+(Base!D8*Percent!E8)+Adjustment!E8</f>
        <v>40.1</v>
      </c>
      <c r="E8" s="37">
        <f>Base!E8+(Base!E8*Percent!F8)+Adjustment!F8</f>
        <v>42.1</v>
      </c>
      <c r="F8" s="37">
        <f>Base!F8+(Base!F8*Percent!G8)+Adjustment!G8</f>
        <v>43.2</v>
      </c>
      <c r="G8" s="37">
        <f>Base!G8+(Base!G8*Percent!H8)+Adjustment!H8</f>
        <v>45.4</v>
      </c>
      <c r="H8" s="37">
        <f>Base!H8+(Base!H8*Percent!I8)+Adjustment!I8</f>
        <v>47.8</v>
      </c>
      <c r="I8" s="37">
        <f>Base!I8+(Base!I8*Percent!J8)+Adjustment!J8</f>
        <v>50.4</v>
      </c>
      <c r="J8" s="37">
        <f>Base!J8+(Base!J8*Percent!K8)+Adjustment!K8</f>
        <v>53.7</v>
      </c>
      <c r="K8" s="37">
        <f>Base!K8+(Base!K8*Percent!L8)+Adjustment!L8</f>
        <v>55.7</v>
      </c>
      <c r="L8" s="37">
        <f>Base!L8+(Base!L8*Percent!M8)+Adjustment!M8</f>
        <v>57.1</v>
      </c>
      <c r="M8" s="37">
        <f>Base!M8+(Base!M8*Percent!N8)+Adjustment!N8</f>
        <v>57.5</v>
      </c>
      <c r="N8" s="37">
        <f>Base!N8+(Base!N8*Percent!O8)+Adjustment!O8</f>
        <v>58.9</v>
      </c>
      <c r="O8" s="37">
        <f>Base!O8+(Base!O8*Percent!P8)+Adjustment!P8</f>
        <v>56.966919300000001</v>
      </c>
      <c r="P8" s="42">
        <f>(_xlfn.FORECAST.LINEAR($P$1:$Z$1,C8:O8,$C$1:$O$1)+((Percent!P8*_xlfn.FORECAST.LINEAR($P$1:$Z$1,C8:O8,$C$1:$O$1))+Adjustment!Q8))</f>
        <v>64.560384560693322</v>
      </c>
      <c r="Q8" s="42">
        <f>(_xlfn.FORECAST.LINEAR($P$1:$Z$1,D8:P8,$C$1:$O$1)+((Percent!Q8*_xlfn.FORECAST.LINEAR($P$1:$Z$1,D8:P8,$C$1:$O$1))+Adjustment!R8))</f>
        <v>61.676993147256425</v>
      </c>
      <c r="R8" s="42">
        <f>(_xlfn.FORECAST.LINEAR($P$1:$Z$1,E8:Q8,$C$1:$O$1)+((Percent!R8*_xlfn.FORECAST.LINEAR($P$1:$Z$1,E8:Q8,$C$1:$O$1))+Adjustment!S8))</f>
        <v>63.432558961196897</v>
      </c>
      <c r="S8" s="42">
        <f>(_xlfn.FORECAST.LINEAR($P$1:$Z$1,F8:R8,$C$1:$O$1)+((Percent!S8*_xlfn.FORECAST.LINEAR($P$1:$Z$1,F8:R8,$C$1:$O$1))+Adjustment!T8))</f>
        <v>66.103711811000608</v>
      </c>
      <c r="T8" s="42">
        <f>(_xlfn.FORECAST.LINEAR($P$1:$Z$1,G8:S8,$C$1:$O$1)+((Percent!T8*_xlfn.FORECAST.LINEAR($P$1:$Z$1,G8:S8,$C$1:$O$1))+Adjustment!U8))</f>
        <v>69.782472354299287</v>
      </c>
      <c r="U8" s="42">
        <f>(_xlfn.FORECAST.LINEAR($P$1:$Z$1,H8:T8,$C$1:$O$1)+((Percent!U8*_xlfn.FORECAST.LINEAR($P$1:$Z$1,H8:T8,$C$1:$O$1))+Adjustment!V8))</f>
        <v>75.536074185006186</v>
      </c>
      <c r="V8" s="42">
        <f>(_xlfn.FORECAST.LINEAR($P$1:$Z$1,I8:U8,$C$1:$O$1)+((Percent!V8*_xlfn.FORECAST.LINEAR($P$1:$Z$1,I8:U8,$C$1:$O$1))+Adjustment!W8))</f>
        <v>81.558790493601236</v>
      </c>
      <c r="W8" s="42">
        <f>(_xlfn.FORECAST.LINEAR($P$1:$Z$1,J8:V8,$C$1:$O$1)+((Percent!W8*_xlfn.FORECAST.LINEAR($P$1:$Z$1,J8:V8,$C$1:$O$1))+Adjustment!X8))</f>
        <v>84.601709461828619</v>
      </c>
      <c r="X8" s="42">
        <f>(_xlfn.FORECAST.LINEAR($P$1:$Z$1,K8:W8,$C$1:$O$1)+((Percent!X8*_xlfn.FORECAST.LINEAR($P$1:$Z$1,K8:W8,$C$1:$O$1))+Adjustment!Y8))</f>
        <v>93.356039846963156</v>
      </c>
      <c r="Y8" s="42">
        <f>(_xlfn.FORECAST.LINEAR($P$1:$Z$1,L8:X8,$C$1:$O$1)+((Percent!Y8*_xlfn.FORECAST.LINEAR($P$1:$Z$1,L8:X8,$C$1:$O$1))+Adjustment!Z8))</f>
        <v>110.55613949349521</v>
      </c>
      <c r="Z8" s="37"/>
    </row>
    <row r="9" spans="1:27" ht="16.350000000000001" customHeight="1" x14ac:dyDescent="0.25">
      <c r="A9" s="10" t="s">
        <v>28</v>
      </c>
      <c r="B9" s="10" t="s">
        <v>29</v>
      </c>
      <c r="C9" s="37" t="s">
        <v>29</v>
      </c>
      <c r="D9" s="37">
        <f>Base!D9+(Base!D9*Percent!E9)+Adjustment!E9</f>
        <v>26</v>
      </c>
      <c r="E9" s="37">
        <f>Base!E9+(Base!E9*Percent!F9)+Adjustment!F9</f>
        <v>26.3</v>
      </c>
      <c r="F9" s="37">
        <f>Base!F9+(Base!F9*Percent!G9)+Adjustment!G9</f>
        <v>29</v>
      </c>
      <c r="G9" s="37">
        <f>Base!G9+(Base!G9*Percent!H9)+Adjustment!H9</f>
        <v>30.8</v>
      </c>
      <c r="H9" s="37">
        <f>Base!H9+(Base!H9*Percent!I9)+Adjustment!I9</f>
        <v>33.700000000000003</v>
      </c>
      <c r="I9" s="37">
        <f>Base!I9+(Base!I9*Percent!J9)+Adjustment!J9</f>
        <v>36.700000000000003</v>
      </c>
      <c r="J9" s="37">
        <f>Base!J9+(Base!J9*Percent!K9)+Adjustment!K9</f>
        <v>39.299999999999997</v>
      </c>
      <c r="K9" s="37">
        <f>Base!K9+(Base!K9*Percent!L9)+Adjustment!L9</f>
        <v>40.9</v>
      </c>
      <c r="L9" s="37">
        <f>Base!L9+(Base!L9*Percent!M9)+Adjustment!M9</f>
        <v>41.3</v>
      </c>
      <c r="M9" s="37">
        <f>Base!M9+(Base!M9*Percent!N9)+Adjustment!N9</f>
        <v>41.4</v>
      </c>
      <c r="N9" s="37">
        <f>Base!N9+(Base!N9*Percent!O9)+Adjustment!O9</f>
        <v>42.5</v>
      </c>
      <c r="O9" s="37">
        <f>Base!O9+(Base!O9*Percent!P9)+Adjustment!P9</f>
        <v>42.800542542857144</v>
      </c>
      <c r="P9" s="42">
        <f>(_xlfn.FORECAST.LINEAR($P$1:$Z$1,C9:O9,$C$1:$O$1)+((Percent!P9*_xlfn.FORECAST.LINEAR($P$1:$Z$1,C9:O9,$C$1:$O$1))+Adjustment!Q9))</f>
        <v>49.010215807886212</v>
      </c>
      <c r="Q9" s="42">
        <f>(_xlfn.FORECAST.LINEAR($P$1:$Z$1,D9:P9,$C$1:$O$1)+((Percent!Q9*_xlfn.FORECAST.LINEAR($P$1:$Z$1,D9:P9,$C$1:$O$1))+Adjustment!R9))</f>
        <v>46.987608787442703</v>
      </c>
      <c r="R9" s="42">
        <f>(_xlfn.FORECAST.LINEAR($P$1:$Z$1,E9:Q9,$C$1:$O$1)+((Percent!R9*_xlfn.FORECAST.LINEAR($P$1:$Z$1,E9:Q9,$C$1:$O$1))+Adjustment!S9))</f>
        <v>48.650567020711598</v>
      </c>
      <c r="S9" s="42">
        <f>(_xlfn.FORECAST.LINEAR($P$1:$Z$1,F9:R9,$C$1:$O$1)+((Percent!S9*_xlfn.FORECAST.LINEAR($P$1:$Z$1,F9:R9,$C$1:$O$1))+Adjustment!T9))</f>
        <v>51.249284529333167</v>
      </c>
      <c r="T9" s="42">
        <f>(_xlfn.FORECAST.LINEAR($P$1:$Z$1,G9:S9,$C$1:$O$1)+((Percent!T9*_xlfn.FORECAST.LINEAR($P$1:$Z$1,G9:S9,$C$1:$O$1))+Adjustment!U9))</f>
        <v>54.673700831415232</v>
      </c>
      <c r="U9" s="42">
        <f>(_xlfn.FORECAST.LINEAR($P$1:$Z$1,H9:T9,$C$1:$O$1)+((Percent!U9*_xlfn.FORECAST.LINEAR($P$1:$Z$1,H9:T9,$C$1:$O$1))+Adjustment!V9))</f>
        <v>60.082621141169966</v>
      </c>
      <c r="V9" s="42">
        <f>(_xlfn.FORECAST.LINEAR($P$1:$Z$1,I9:U9,$C$1:$O$1)+((Percent!V9*_xlfn.FORECAST.LINEAR($P$1:$Z$1,I9:U9,$C$1:$O$1))+Adjustment!W9))</f>
        <v>66.361275100827612</v>
      </c>
      <c r="W9" s="42">
        <f>(_xlfn.FORECAST.LINEAR($P$1:$Z$1,J9:V9,$C$1:$O$1)+((Percent!W9*_xlfn.FORECAST.LINEAR($P$1:$Z$1,J9:V9,$C$1:$O$1))+Adjustment!X9))</f>
        <v>70.759213992500307</v>
      </c>
      <c r="X9" s="42">
        <f>(_xlfn.FORECAST.LINEAR($P$1:$Z$1,K9:W9,$C$1:$O$1)+((Percent!X9*_xlfn.FORECAST.LINEAR($P$1:$Z$1,K9:W9,$C$1:$O$1))+Adjustment!Y9))</f>
        <v>80.685531776480843</v>
      </c>
      <c r="Y9" s="42">
        <f>(_xlfn.FORECAST.LINEAR($P$1:$Z$1,L9:X9,$C$1:$O$1)+((Percent!Y9*_xlfn.FORECAST.LINEAR($P$1:$Z$1,L9:X9,$C$1:$O$1))+Adjustment!Z9))</f>
        <v>98.802307202174148</v>
      </c>
      <c r="Z9" s="37"/>
    </row>
    <row r="10" spans="1:27" ht="16.350000000000001" customHeight="1" x14ac:dyDescent="0.25">
      <c r="A10" s="11" t="s">
        <v>30</v>
      </c>
      <c r="B10" s="11" t="s">
        <v>31</v>
      </c>
      <c r="C10" s="37" t="s">
        <v>31</v>
      </c>
      <c r="D10" s="37">
        <f>Base!D10+(Base!D10*Percent!E10)+Adjustment!E10</f>
        <v>0.9</v>
      </c>
      <c r="E10" s="37">
        <f>Base!E10+(Base!E10*Percent!F10)+Adjustment!F10</f>
        <v>2.2000000000000002</v>
      </c>
      <c r="F10" s="37">
        <f>Base!F10+(Base!F10*Percent!G10)+Adjustment!G10</f>
        <v>1.8</v>
      </c>
      <c r="G10" s="37">
        <f>Base!G10+(Base!G10*Percent!H10)+Adjustment!H10</f>
        <v>4.0999999999999996</v>
      </c>
      <c r="H10" s="37">
        <f>Base!H10+(Base!H10*Percent!I10)+Adjustment!I10</f>
        <v>31.3</v>
      </c>
      <c r="I10" s="37">
        <f>Base!I10+(Base!I10*Percent!J10)+Adjustment!J10</f>
        <v>7</v>
      </c>
      <c r="J10" s="37">
        <f>Base!J10+(Base!J10*Percent!K10)+Adjustment!K10</f>
        <v>2.5</v>
      </c>
      <c r="K10" s="37">
        <f>Base!K10+(Base!K10*Percent!L10)+Adjustment!L10</f>
        <v>7.6</v>
      </c>
      <c r="L10" s="37">
        <f>Base!L10+(Base!L10*Percent!M10)+Adjustment!M10</f>
        <v>2.2999999999999998</v>
      </c>
      <c r="M10" s="37">
        <f>Base!M10+(Base!M10*Percent!N10)+Adjustment!N10</f>
        <v>0.7</v>
      </c>
      <c r="N10" s="37">
        <f>Base!N10+(Base!N10*Percent!O10)+Adjustment!O10</f>
        <v>1.7</v>
      </c>
      <c r="O10" s="37">
        <f>Base!O10+(Base!O10*Percent!P10)+Adjustment!P10</f>
        <v>15.271555085714285</v>
      </c>
      <c r="P10" s="42">
        <f>(_xlfn.FORECAST.LINEAR($P$1:$Z$1,C10:O10,$C$1:$O$1)+((Percent!P10*_xlfn.FORECAST.LINEAR($P$1:$Z$1,C10:O10,$C$1:$O$1))+Adjustment!Q10))</f>
        <v>8.8751531761839235</v>
      </c>
      <c r="Q10" s="42">
        <f>(_xlfn.FORECAST.LINEAR($P$1:$Z$1,D10:P10,$C$1:$O$1)+((Percent!Q10*_xlfn.FORECAST.LINEAR($P$1:$Z$1,D10:P10,$C$1:$O$1))+Adjustment!R10))</f>
        <v>7.1712085047358398</v>
      </c>
      <c r="R10" s="42">
        <f>(_xlfn.FORECAST.LINEAR($P$1:$Z$1,E10:Q10,$C$1:$O$1)+((Percent!R10*_xlfn.FORECAST.LINEAR($P$1:$Z$1,E10:Q10,$C$1:$O$1))+Adjustment!S10))</f>
        <v>5.9534120867652298</v>
      </c>
      <c r="S10" s="42">
        <f>(_xlfn.FORECAST.LINEAR($P$1:$Z$1,F10:R10,$C$1:$O$1)+((Percent!S10*_xlfn.FORECAST.LINEAR($P$1:$Z$1,F10:R10,$C$1:$O$1))+Adjustment!T10))</f>
        <v>3.6349786248643352</v>
      </c>
      <c r="T10" s="42">
        <f>(_xlfn.FORECAST.LINEAR($P$1:$Z$1,G10:S10,$C$1:$O$1)+((Percent!T10*_xlfn.FORECAST.LINEAR($P$1:$Z$1,G10:S10,$C$1:$O$1))+Adjustment!U10))</f>
        <v>0.12511986814866846</v>
      </c>
      <c r="U10" s="42">
        <f>(_xlfn.FORECAST.LINEAR($P$1:$Z$1,H10:T10,$C$1:$O$1)+((Percent!U10*_xlfn.FORECAST.LINEAR($P$1:$Z$1,H10:T10,$C$1:$O$1))+Adjustment!V10))</f>
        <v>4.0828462688758407</v>
      </c>
      <c r="V10" s="42">
        <f>(_xlfn.FORECAST.LINEAR($P$1:$Z$1,I10:U10,$C$1:$O$1)+((Percent!V10*_xlfn.FORECAST.LINEAR($P$1:$Z$1,I10:U10,$C$1:$O$1))+Adjustment!W10))</f>
        <v>4.7286898980595895</v>
      </c>
      <c r="W10" s="42">
        <f>(_xlfn.FORECAST.LINEAR($P$1:$Z$1,J10:V10,$C$1:$O$1)+((Percent!W10*_xlfn.FORECAST.LINEAR($P$1:$Z$1,J10:V10,$C$1:$O$1))+Adjustment!X10))</f>
        <v>3.3277125433644583</v>
      </c>
      <c r="X10" s="42">
        <f>(_xlfn.FORECAST.LINEAR($P$1:$Z$1,K10:W10,$C$1:$O$1)+((Percent!X10*_xlfn.FORECAST.LINEAR($P$1:$Z$1,K10:W10,$C$1:$O$1))+Adjustment!Y10))</f>
        <v>3.1513917173449038</v>
      </c>
      <c r="Y10" s="42">
        <f>(_xlfn.FORECAST.LINEAR($P$1:$Z$1,L10:X10,$C$1:$O$1)+((Percent!Y10*_xlfn.FORECAST.LINEAR($P$1:$Z$1,L10:X10,$C$1:$O$1))+Adjustment!Z10))</f>
        <v>0.93089758482614215</v>
      </c>
      <c r="Z10" s="37"/>
    </row>
    <row r="11" spans="1:27" ht="16.350000000000001" customHeight="1" x14ac:dyDescent="0.25">
      <c r="A11" s="12" t="s">
        <v>6</v>
      </c>
      <c r="B11" s="12" t="s">
        <v>32</v>
      </c>
      <c r="C11" s="37" t="s">
        <v>32</v>
      </c>
      <c r="D11" s="37">
        <f>Base!D11+(Base!D11*Percent!E11)+Adjustment!E11</f>
        <v>14.8</v>
      </c>
      <c r="E11" s="37">
        <f>Base!E11+(Base!E11*Percent!F11)+Adjustment!F11</f>
        <v>15.1</v>
      </c>
      <c r="F11" s="37">
        <f>Base!F11+(Base!F11*Percent!G11)+Adjustment!G11</f>
        <v>15</v>
      </c>
      <c r="G11" s="37">
        <f>Base!G11+(Base!G11*Percent!H11)+Adjustment!H11</f>
        <v>15.9</v>
      </c>
      <c r="H11" s="37">
        <f>Base!H11+(Base!H11*Percent!I11)+Adjustment!I11</f>
        <v>16.3</v>
      </c>
      <c r="I11" s="37">
        <f>Base!I11+(Base!I11*Percent!J11)+Adjustment!J11</f>
        <v>18.2</v>
      </c>
      <c r="J11" s="37">
        <f>Base!J11+(Base!J11*Percent!K11)+Adjustment!K11</f>
        <v>19.2</v>
      </c>
      <c r="K11" s="37">
        <f>Base!K11+(Base!K11*Percent!L11)+Adjustment!L11</f>
        <v>20.8</v>
      </c>
      <c r="L11" s="37">
        <f>Base!L11+(Base!L11*Percent!M11)+Adjustment!M11</f>
        <v>20.7</v>
      </c>
      <c r="M11" s="37">
        <f>Base!M11+(Base!M11*Percent!N11)+Adjustment!N11</f>
        <v>19.100000000000001</v>
      </c>
      <c r="N11" s="37">
        <f>Base!N11+(Base!N11*Percent!O11)+Adjustment!O11</f>
        <v>19.399999999999999</v>
      </c>
      <c r="O11" s="37">
        <f>Base!O11+(Base!O11*Percent!P11)+Adjustment!P11</f>
        <v>19.390856128571428</v>
      </c>
      <c r="P11" s="42">
        <f>(_xlfn.FORECAST.LINEAR($P$1:$Z$1,C11:O11,$C$1:$O$1)+((Percent!P11*_xlfn.FORECAST.LINEAR($P$1:$Z$1,C11:O11,$C$1:$O$1))+Adjustment!Q11))</f>
        <v>21.945490045904116</v>
      </c>
      <c r="Q11" s="42">
        <f>(_xlfn.FORECAST.LINEAR($P$1:$Z$1,D11:P11,$C$1:$O$1)+((Percent!Q11*_xlfn.FORECAST.LINEAR($P$1:$Z$1,D11:P11,$C$1:$O$1))+Adjustment!R11))</f>
        <v>20.972288394267039</v>
      </c>
      <c r="R11" s="42">
        <f>(_xlfn.FORECAST.LINEAR($P$1:$Z$1,E11:Q11,$C$1:$O$1)+((Percent!R11*_xlfn.FORECAST.LINEAR($P$1:$Z$1,E11:Q11,$C$1:$O$1))+Adjustment!S11))</f>
        <v>21.426451041678057</v>
      </c>
      <c r="S11" s="42">
        <f>(_xlfn.FORECAST.LINEAR($P$1:$Z$1,F11:R11,$C$1:$O$1)+((Percent!S11*_xlfn.FORECAST.LINEAR($P$1:$Z$1,F11:R11,$C$1:$O$1))+Adjustment!T11))</f>
        <v>22.028331197102307</v>
      </c>
      <c r="T11" s="42">
        <f>(_xlfn.FORECAST.LINEAR($P$1:$Z$1,G11:S11,$C$1:$O$1)+((Percent!T11*_xlfn.FORECAST.LINEAR($P$1:$Z$1,G11:S11,$C$1:$O$1))+Adjustment!U11))</f>
        <v>22.847570765923898</v>
      </c>
      <c r="U11" s="42">
        <f>(_xlfn.FORECAST.LINEAR($P$1:$Z$1,H11:T11,$C$1:$O$1)+((Percent!U11*_xlfn.FORECAST.LINEAR($P$1:$Z$1,H11:T11,$C$1:$O$1))+Adjustment!V11))</f>
        <v>23.987727567641681</v>
      </c>
      <c r="V11" s="42">
        <f>(_xlfn.FORECAST.LINEAR($P$1:$Z$1,I11:U11,$C$1:$O$1)+((Percent!V11*_xlfn.FORECAST.LINEAR($P$1:$Z$1,I11:U11,$C$1:$O$1))+Adjustment!W11))</f>
        <v>25.179172697866768</v>
      </c>
      <c r="W11" s="42">
        <f>(_xlfn.FORECAST.LINEAR($P$1:$Z$1,J11:V11,$C$1:$O$1)+((Percent!W11*_xlfn.FORECAST.LINEAR($P$1:$Z$1,J11:V11,$C$1:$O$1))+Adjustment!X11))</f>
        <v>25.254740850544007</v>
      </c>
      <c r="X11" s="42">
        <f>(_xlfn.FORECAST.LINEAR($P$1:$Z$1,K11:W11,$C$1:$O$1)+((Percent!X11*_xlfn.FORECAST.LINEAR($P$1:$Z$1,K11:W11,$C$1:$O$1))+Adjustment!Y11))</f>
        <v>27.207091087787848</v>
      </c>
      <c r="Y11" s="42">
        <f>(_xlfn.FORECAST.LINEAR($P$1:$Z$1,L11:X11,$C$1:$O$1)+((Percent!Y11*_xlfn.FORECAST.LINEAR($P$1:$Z$1,L11:X11,$C$1:$O$1))+Adjustment!Z11))</f>
        <v>31.379984544415734</v>
      </c>
      <c r="Z11" s="37"/>
    </row>
    <row r="12" spans="1:27" ht="16.350000000000001" customHeight="1" x14ac:dyDescent="0.25">
      <c r="A12" s="8" t="s">
        <v>7</v>
      </c>
      <c r="B12" s="8" t="s">
        <v>33</v>
      </c>
      <c r="C12" s="37" t="s">
        <v>33</v>
      </c>
      <c r="D12" s="37">
        <f>Base!D12+(Base!D12*Percent!E12)+Adjustment!E12</f>
        <v>64.8</v>
      </c>
      <c r="E12" s="37">
        <f>Base!E12+(Base!E12*Percent!F12)+Adjustment!F12</f>
        <v>67.5</v>
      </c>
      <c r="F12" s="37">
        <f>Base!F12+(Base!F12*Percent!G12)+Adjustment!G12</f>
        <v>66.099999999999994</v>
      </c>
      <c r="G12" s="37">
        <f>Base!G12+(Base!G12*Percent!H12)+Adjustment!H12</f>
        <v>63.5</v>
      </c>
      <c r="H12" s="37">
        <f>Base!H12+(Base!H12*Percent!I12)+Adjustment!I12</f>
        <v>64.8</v>
      </c>
      <c r="I12" s="37">
        <f>Base!I12+(Base!I12*Percent!J12)+Adjustment!J12</f>
        <v>65.7</v>
      </c>
      <c r="J12" s="37">
        <f>Base!J12+(Base!J12*Percent!K12)+Adjustment!K12</f>
        <v>68.599999999999994</v>
      </c>
      <c r="K12" s="37">
        <f>Base!K12+(Base!K12*Percent!L12)+Adjustment!L12</f>
        <v>72</v>
      </c>
      <c r="L12" s="37">
        <f>Base!L12+(Base!L12*Percent!M12)+Adjustment!M12</f>
        <v>71.3</v>
      </c>
      <c r="M12" s="37">
        <f>Base!M12+(Base!M12*Percent!N12)+Adjustment!N12</f>
        <v>69.900000000000006</v>
      </c>
      <c r="N12" s="37">
        <f>Base!N12+(Base!N12*Percent!O12)+Adjustment!O12</f>
        <v>69.3</v>
      </c>
      <c r="O12" s="37">
        <f>Base!O12+(Base!O12*Percent!P12)+Adjustment!P12</f>
        <v>70.831883785714282</v>
      </c>
      <c r="P12" s="42">
        <f>(_xlfn.FORECAST.LINEAR($P$1:$Z$1,C12:O12,$C$1:$O$1)+((Percent!P12*_xlfn.FORECAST.LINEAR($P$1:$Z$1,C12:O12,$C$1:$O$1))+Adjustment!Q12))</f>
        <v>72.760564507332205</v>
      </c>
      <c r="Q12" s="42">
        <f>(_xlfn.FORECAST.LINEAR($P$1:$Z$1,D12:P12,$C$1:$O$1)+((Percent!Q12*_xlfn.FORECAST.LINEAR($P$1:$Z$1,D12:P12,$C$1:$O$1))+Adjustment!R12))</f>
        <v>68.741286649768199</v>
      </c>
      <c r="R12" s="42">
        <f>(_xlfn.FORECAST.LINEAR($P$1:$Z$1,E12:Q12,$C$1:$O$1)+((Percent!R12*_xlfn.FORECAST.LINEAR($P$1:$Z$1,E12:Q12,$C$1:$O$1))+Adjustment!S12))</f>
        <v>68.728134516153943</v>
      </c>
      <c r="S12" s="42">
        <f>(_xlfn.FORECAST.LINEAR($P$1:$Z$1,F12:R12,$C$1:$O$1)+((Percent!S12*_xlfn.FORECAST.LINEAR($P$1:$Z$1,F12:R12,$C$1:$O$1))+Adjustment!T12))</f>
        <v>69.439307095886718</v>
      </c>
      <c r="T12" s="42">
        <f>(_xlfn.FORECAST.LINEAR($P$1:$Z$1,G12:S12,$C$1:$O$1)+((Percent!T12*_xlfn.FORECAST.LINEAR($P$1:$Z$1,G12:S12,$C$1:$O$1))+Adjustment!U12))</f>
        <v>69.922052216929131</v>
      </c>
      <c r="U12" s="42">
        <f>(_xlfn.FORECAST.LINEAR($P$1:$Z$1,H12:T12,$C$1:$O$1)+((Percent!U12*_xlfn.FORECAST.LINEAR($P$1:$Z$1,H12:T12,$C$1:$O$1))+Adjustment!V12))</f>
        <v>71.096834311218231</v>
      </c>
      <c r="V12" s="42">
        <f>(_xlfn.FORECAST.LINEAR($P$1:$Z$1,I12:U12,$C$1:$O$1)+((Percent!V12*_xlfn.FORECAST.LINEAR($P$1:$Z$1,I12:U12,$C$1:$O$1))+Adjustment!W12))</f>
        <v>70.33855478625803</v>
      </c>
      <c r="W12" s="42">
        <f>(_xlfn.FORECAST.LINEAR($P$1:$Z$1,J12:V12,$C$1:$O$1)+((Percent!W12*_xlfn.FORECAST.LINEAR($P$1:$Z$1,J12:V12,$C$1:$O$1))+Adjustment!X12))</f>
        <v>64.960944814258525</v>
      </c>
      <c r="X12" s="42">
        <f>(_xlfn.FORECAST.LINEAR($P$1:$Z$1,K12:W12,$C$1:$O$1)+((Percent!X12*_xlfn.FORECAST.LINEAR($P$1:$Z$1,K12:W12,$C$1:$O$1))+Adjustment!Y12))</f>
        <v>61.966494237431874</v>
      </c>
      <c r="Y12" s="42">
        <f>(_xlfn.FORECAST.LINEAR($P$1:$Z$1,L12:X12,$C$1:$O$1)+((Percent!Y12*_xlfn.FORECAST.LINEAR($P$1:$Z$1,L12:X12,$C$1:$O$1))+Adjustment!Z12))</f>
        <v>59.867071384367655</v>
      </c>
      <c r="Z12" s="37"/>
    </row>
    <row r="13" spans="1:27" ht="16.350000000000001" customHeight="1" x14ac:dyDescent="0.25">
      <c r="A13" s="13">
        <v>1.2</v>
      </c>
      <c r="B13" s="13" t="s">
        <v>34</v>
      </c>
      <c r="C13" s="37" t="s">
        <v>34</v>
      </c>
      <c r="D13" s="37">
        <f>Base!D13+(Base!D13*Percent!E13)+Adjustment!E13</f>
        <v>427.3</v>
      </c>
      <c r="E13" s="37">
        <f>Base!E13+(Base!E13*Percent!F13)+Adjustment!F13</f>
        <v>489.1</v>
      </c>
      <c r="F13" s="37">
        <f>Base!F13+(Base!F13*Percent!G13)+Adjustment!G13</f>
        <v>550.4</v>
      </c>
      <c r="G13" s="37">
        <f>Base!G13+(Base!G13*Percent!H13)+Adjustment!H13</f>
        <v>607.6</v>
      </c>
      <c r="H13" s="37">
        <f>Base!H13+(Base!H13*Percent!I13)+Adjustment!I13</f>
        <v>629.20000000000005</v>
      </c>
      <c r="I13" s="37">
        <f>Base!I13+(Base!I13*Percent!J13)+Adjustment!J13</f>
        <v>661.6</v>
      </c>
      <c r="J13" s="37">
        <f>Base!J13+(Base!J13*Percent!K13)+Adjustment!K13</f>
        <v>741.2</v>
      </c>
      <c r="K13" s="37">
        <f>Base!K13+(Base!K13*Percent!L13)+Adjustment!L13</f>
        <v>809.4</v>
      </c>
      <c r="L13" s="37">
        <f>Base!L13+(Base!L13*Percent!M13)+Adjustment!M13</f>
        <v>861.5</v>
      </c>
      <c r="M13" s="37">
        <f>Base!M13+(Base!M13*Percent!N13)+Adjustment!N13</f>
        <v>892.9</v>
      </c>
      <c r="N13" s="37">
        <f>Base!N13+(Base!N13*Percent!O13)+Adjustment!O13</f>
        <v>863.9</v>
      </c>
      <c r="O13" s="37">
        <f>Base!O13+(Base!O13*Percent!P13)+Adjustment!P13</f>
        <v>836.31858245714284</v>
      </c>
      <c r="P13" s="42">
        <f>(_xlfn.FORECAST.LINEAR($P$1:$Z$1,C13:O13,$C$1:$O$1)+((Percent!P13*_xlfn.FORECAST.LINEAR($P$1:$Z$1,C13:O13,$C$1:$O$1))+Adjustment!Q13))</f>
        <v>1016.396510758352</v>
      </c>
      <c r="Q13" s="42">
        <f>(_xlfn.FORECAST.LINEAR($P$1:$Z$1,D13:P13,$C$1:$O$1)+((Percent!Q13*_xlfn.FORECAST.LINEAR($P$1:$Z$1,D13:P13,$C$1:$O$1))+Adjustment!R13))</f>
        <v>974.5958557110024</v>
      </c>
      <c r="R13" s="42">
        <f>(_xlfn.FORECAST.LINEAR($P$1:$Z$1,E13:Q13,$C$1:$O$1)+((Percent!R13*_xlfn.FORECAST.LINEAR($P$1:$Z$1,E13:Q13,$C$1:$O$1))+Adjustment!S13))</f>
        <v>1021.8519873471002</v>
      </c>
      <c r="S13" s="42">
        <f>(_xlfn.FORECAST.LINEAR($P$1:$Z$1,F13:R13,$C$1:$O$1)+((Percent!S13*_xlfn.FORECAST.LINEAR($P$1:$Z$1,F13:R13,$C$1:$O$1))+Adjustment!T13))</f>
        <v>1094.0958199964493</v>
      </c>
      <c r="T13" s="42">
        <f>(_xlfn.FORECAST.LINEAR($P$1:$Z$1,G13:S13,$C$1:$O$1)+((Percent!T13*_xlfn.FORECAST.LINEAR($P$1:$Z$1,G13:S13,$C$1:$O$1))+Adjustment!U13))</f>
        <v>1196.4945548830055</v>
      </c>
      <c r="U13" s="42">
        <f>(_xlfn.FORECAST.LINEAR($P$1:$Z$1,H13:T13,$C$1:$O$1)+((Percent!U13*_xlfn.FORECAST.LINEAR($P$1:$Z$1,H13:T13,$C$1:$O$1))+Adjustment!V13))</f>
        <v>1343.6648916050315</v>
      </c>
      <c r="V13" s="42">
        <f>(_xlfn.FORECAST.LINEAR($P$1:$Z$1,I13:U13,$C$1:$O$1)+((Percent!V13*_xlfn.FORECAST.LINEAR($P$1:$Z$1,I13:U13,$C$1:$O$1))+Adjustment!W13))</f>
        <v>1504.5599767711701</v>
      </c>
      <c r="W13" s="42">
        <f>(_xlfn.FORECAST.LINEAR($P$1:$Z$1,J13:V13,$C$1:$O$1)+((Percent!W13*_xlfn.FORECAST.LINEAR($P$1:$Z$1,J13:V13,$C$1:$O$1))+Adjustment!X13))</f>
        <v>1626.6429844451457</v>
      </c>
      <c r="X13" s="42">
        <f>(_xlfn.FORECAST.LINEAR($P$1:$Z$1,K13:W13,$C$1:$O$1)+((Percent!X13*_xlfn.FORECAST.LINEAR($P$1:$Z$1,K13:W13,$C$1:$O$1))+Adjustment!Y13))</f>
        <v>1889.0338820610009</v>
      </c>
      <c r="Y13" s="42">
        <f>(_xlfn.FORECAST.LINEAR($P$1:$Z$1,L13:X13,$C$1:$O$1)+((Percent!Y13*_xlfn.FORECAST.LINEAR($P$1:$Z$1,L13:X13,$C$1:$O$1))+Adjustment!Z13))</f>
        <v>2376.170445521469</v>
      </c>
      <c r="Z13" s="37"/>
    </row>
    <row r="14" spans="1:27" ht="16.350000000000001" customHeight="1" x14ac:dyDescent="0.25">
      <c r="A14" s="14" t="s">
        <v>35</v>
      </c>
      <c r="B14" s="14" t="s">
        <v>36</v>
      </c>
      <c r="C14" s="37" t="s">
        <v>36</v>
      </c>
      <c r="D14" s="37">
        <f>Base!D14+(Base!D14*Percent!E14)+Adjustment!E14</f>
        <v>399.3</v>
      </c>
      <c r="E14" s="37">
        <f>Base!E14+(Base!E14*Percent!F14)+Adjustment!F14</f>
        <v>462.3</v>
      </c>
      <c r="F14" s="37">
        <f>Base!F14+(Base!F14*Percent!G14)+Adjustment!G14</f>
        <v>516.6</v>
      </c>
      <c r="G14" s="37">
        <f>Base!G14+(Base!G14*Percent!H14)+Adjustment!H14</f>
        <v>566</v>
      </c>
      <c r="H14" s="37">
        <f>Base!H14+(Base!H14*Percent!I14)+Adjustment!I14</f>
        <v>592</v>
      </c>
      <c r="I14" s="37">
        <f>Base!I14+(Base!I14*Percent!J14)+Adjustment!J14</f>
        <v>624.5</v>
      </c>
      <c r="J14" s="37">
        <f>Base!J14+(Base!J14*Percent!K14)+Adjustment!K14</f>
        <v>701.1</v>
      </c>
      <c r="K14" s="37">
        <f>Base!K14+(Base!K14*Percent!L14)+Adjustment!L14</f>
        <v>756.6</v>
      </c>
      <c r="L14" s="37">
        <f>Base!L14+(Base!L14*Percent!M14)+Adjustment!M14</f>
        <v>801.8</v>
      </c>
      <c r="M14" s="37">
        <f>Base!M14+(Base!M14*Percent!N14)+Adjustment!N14</f>
        <v>832.7</v>
      </c>
      <c r="N14" s="37">
        <f>Base!N14+(Base!N14*Percent!O14)+Adjustment!O14</f>
        <v>802.2</v>
      </c>
      <c r="O14" s="37">
        <f>Base!O14+(Base!O14*Percent!P14)+Adjustment!P14</f>
        <v>775.93565741428563</v>
      </c>
      <c r="P14" s="42">
        <f>(_xlfn.FORECAST.LINEAR($P$1:$Z$1,C14:O14,$C$1:$O$1)+((Percent!P14*_xlfn.FORECAST.LINEAR($P$1:$Z$1,C14:O14,$C$1:$O$1))+Adjustment!Q14))</f>
        <v>944.99804021221325</v>
      </c>
      <c r="Q14" s="42">
        <f>(_xlfn.FORECAST.LINEAR($P$1:$Z$1,D14:P14,$C$1:$O$1)+((Percent!Q14*_xlfn.FORECAST.LINEAR($P$1:$Z$1,D14:P14,$C$1:$O$1))+Adjustment!R14))</f>
        <v>905.12657519026732</v>
      </c>
      <c r="R14" s="42">
        <f>(_xlfn.FORECAST.LINEAR($P$1:$Z$1,E14:Q14,$C$1:$O$1)+((Percent!R14*_xlfn.FORECAST.LINEAR($P$1:$Z$1,E14:Q14,$C$1:$O$1))+Adjustment!S14))</f>
        <v>947.58839339391773</v>
      </c>
      <c r="S14" s="42">
        <f>(_xlfn.FORECAST.LINEAR($P$1:$Z$1,F14:R14,$C$1:$O$1)+((Percent!S14*_xlfn.FORECAST.LINEAR($P$1:$Z$1,F14:R14,$C$1:$O$1))+Adjustment!T14))</f>
        <v>1012.3282492110874</v>
      </c>
      <c r="T14" s="42">
        <f>(_xlfn.FORECAST.LINEAR($P$1:$Z$1,G14:S14,$C$1:$O$1)+((Percent!T14*_xlfn.FORECAST.LINEAR($P$1:$Z$1,G14:S14,$C$1:$O$1))+Adjustment!U14))</f>
        <v>1102.8909866089925</v>
      </c>
      <c r="U14" s="42">
        <f>(_xlfn.FORECAST.LINEAR($P$1:$Z$1,H14:T14,$C$1:$O$1)+((Percent!U14*_xlfn.FORECAST.LINEAR($P$1:$Z$1,H14:T14,$C$1:$O$1))+Adjustment!V14))</f>
        <v>1234.2871121516152</v>
      </c>
      <c r="V14" s="42">
        <f>(_xlfn.FORECAST.LINEAR($P$1:$Z$1,I14:U14,$C$1:$O$1)+((Percent!V14*_xlfn.FORECAST.LINEAR($P$1:$Z$1,I14:U14,$C$1:$O$1))+Adjustment!W14))</f>
        <v>1377.7765957825043</v>
      </c>
      <c r="W14" s="42">
        <f>(_xlfn.FORECAST.LINEAR($P$1:$Z$1,J14:V14,$C$1:$O$1)+((Percent!W14*_xlfn.FORECAST.LINEAR($P$1:$Z$1,J14:V14,$C$1:$O$1))+Adjustment!X14))</f>
        <v>1486.460959176502</v>
      </c>
      <c r="X14" s="42">
        <f>(_xlfn.FORECAST.LINEAR($P$1:$Z$1,K14:W14,$C$1:$O$1)+((Percent!X14*_xlfn.FORECAST.LINEAR($P$1:$Z$1,K14:W14,$C$1:$O$1))+Adjustment!Y14))</f>
        <v>1720.7564048633124</v>
      </c>
      <c r="Y14" s="42">
        <f>(_xlfn.FORECAST.LINEAR($P$1:$Z$1,L14:X14,$C$1:$O$1)+((Percent!Y14*_xlfn.FORECAST.LINEAR($P$1:$Z$1,L14:X14,$C$1:$O$1))+Adjustment!Z14))</f>
        <v>2156.3491492342896</v>
      </c>
      <c r="Z14" s="37"/>
    </row>
    <row r="15" spans="1:27" ht="16.350000000000001" customHeight="1" x14ac:dyDescent="0.25">
      <c r="A15" s="14" t="s">
        <v>37</v>
      </c>
      <c r="B15" s="14" t="s">
        <v>38</v>
      </c>
      <c r="C15" s="37" t="s">
        <v>38</v>
      </c>
      <c r="D15" s="37">
        <f>Base!D15+(Base!D15*Percent!E15)+Adjustment!E15</f>
        <v>348.4</v>
      </c>
      <c r="E15" s="37">
        <f>Base!E15+(Base!E15*Percent!F15)+Adjustment!F15</f>
        <v>404.7</v>
      </c>
      <c r="F15" s="37">
        <f>Base!F15+(Base!F15*Percent!G15)+Adjustment!G15</f>
        <v>455.8</v>
      </c>
      <c r="G15" s="37">
        <f>Base!G15+(Base!G15*Percent!H15)+Adjustment!H15</f>
        <v>495.3</v>
      </c>
      <c r="H15" s="37">
        <f>Base!H15+(Base!H15*Percent!I15)+Adjustment!I15</f>
        <v>521.79999999999995</v>
      </c>
      <c r="I15" s="37">
        <f>Base!I15+(Base!I15*Percent!J15)+Adjustment!J15</f>
        <v>551.29999999999995</v>
      </c>
      <c r="J15" s="37">
        <f>Base!J15+(Base!J15*Percent!K15)+Adjustment!K15</f>
        <v>616.1</v>
      </c>
      <c r="K15" s="37">
        <f>Base!K15+(Base!K15*Percent!L15)+Adjustment!L15</f>
        <v>661</v>
      </c>
      <c r="L15" s="37">
        <f>Base!L15+(Base!L15*Percent!M15)+Adjustment!M15</f>
        <v>693.5</v>
      </c>
      <c r="M15" s="37">
        <f>Base!M15+(Base!M15*Percent!N15)+Adjustment!N15</f>
        <v>705.6</v>
      </c>
      <c r="N15" s="37">
        <f>Base!N15+(Base!N15*Percent!O15)+Adjustment!O15</f>
        <v>677.9</v>
      </c>
      <c r="O15" s="37">
        <f>Base!O15+(Base!O15*Percent!P15)+Adjustment!P15</f>
        <v>636.38177574285714</v>
      </c>
      <c r="P15" s="42">
        <f>(_xlfn.FORECAST.LINEAR($P$1:$Z$1,C15:O15,$C$1:$O$1)+((Percent!P15*_xlfn.FORECAST.LINEAR($P$1:$Z$1,C15:O15,$C$1:$O$1))+Adjustment!Q15))</f>
        <v>793.44554694710632</v>
      </c>
      <c r="Q15" s="42">
        <f>(_xlfn.FORECAST.LINEAR($P$1:$Z$1,D15:P15,$C$1:$O$1)+((Percent!Q15*_xlfn.FORECAST.LINEAR($P$1:$Z$1,D15:P15,$C$1:$O$1))+Adjustment!R15))</f>
        <v>757.68649295308762</v>
      </c>
      <c r="R15" s="42">
        <f>(_xlfn.FORECAST.LINEAR($P$1:$Z$1,E15:Q15,$C$1:$O$1)+((Percent!R15*_xlfn.FORECAST.LINEAR($P$1:$Z$1,E15:Q15,$C$1:$O$1))+Adjustment!S15))</f>
        <v>785.63144832894432</v>
      </c>
      <c r="S15" s="42">
        <f>(_xlfn.FORECAST.LINEAR($P$1:$Z$1,F15:R15,$C$1:$O$1)+((Percent!S15*_xlfn.FORECAST.LINEAR($P$1:$Z$1,F15:R15,$C$1:$O$1))+Adjustment!T15))</f>
        <v>830.22440747880364</v>
      </c>
      <c r="T15" s="42">
        <f>(_xlfn.FORECAST.LINEAR($P$1:$Z$1,G15:S15,$C$1:$O$1)+((Percent!T15*_xlfn.FORECAST.LINEAR($P$1:$Z$1,G15:S15,$C$1:$O$1))+Adjustment!U15))</f>
        <v>892.20700759376007</v>
      </c>
      <c r="U15" s="42">
        <f>(_xlfn.FORECAST.LINEAR($P$1:$Z$1,H15:T15,$C$1:$O$1)+((Percent!U15*_xlfn.FORECAST.LINEAR($P$1:$Z$1,H15:T15,$C$1:$O$1))+Adjustment!V15))</f>
        <v>983.49530976925962</v>
      </c>
      <c r="V15" s="42">
        <f>(_xlfn.FORECAST.LINEAR($P$1:$Z$1,I15:U15,$C$1:$O$1)+((Percent!V15*_xlfn.FORECAST.LINEAR($P$1:$Z$1,I15:U15,$C$1:$O$1))+Adjustment!W15))</f>
        <v>1079.87126361429</v>
      </c>
      <c r="W15" s="42">
        <f>(_xlfn.FORECAST.LINEAR($P$1:$Z$1,J15:V15,$C$1:$O$1)+((Percent!W15*_xlfn.FORECAST.LINEAR($P$1:$Z$1,J15:V15,$C$1:$O$1))+Adjustment!X15))</f>
        <v>1145.7263693300586</v>
      </c>
      <c r="X15" s="42">
        <f>(_xlfn.FORECAST.LINEAR($P$1:$Z$1,K15:W15,$C$1:$O$1)+((Percent!X15*_xlfn.FORECAST.LINEAR($P$1:$Z$1,K15:W15,$C$1:$O$1))+Adjustment!Y15))</f>
        <v>1304.1900970307654</v>
      </c>
      <c r="Y15" s="42">
        <f>(_xlfn.FORECAST.LINEAR($P$1:$Z$1,L15:X15,$C$1:$O$1)+((Percent!Y15*_xlfn.FORECAST.LINEAR($P$1:$Z$1,L15:X15,$C$1:$O$1))+Adjustment!Z15))</f>
        <v>1607.1784678244142</v>
      </c>
      <c r="Z15" s="37"/>
    </row>
    <row r="16" spans="1:27" ht="16.350000000000001" customHeight="1" x14ac:dyDescent="0.25">
      <c r="A16" s="15" t="s">
        <v>39</v>
      </c>
      <c r="B16" s="15" t="s">
        <v>40</v>
      </c>
      <c r="C16" s="37" t="s">
        <v>40</v>
      </c>
      <c r="D16" s="37">
        <f>Base!D16+(Base!D16*Percent!E16)+Adjustment!E16</f>
        <v>50.9</v>
      </c>
      <c r="E16" s="37">
        <f>Base!E16+(Base!E16*Percent!F16)+Adjustment!F16</f>
        <v>57.6</v>
      </c>
      <c r="F16" s="37">
        <f>Base!F16+(Base!F16*Percent!G16)+Adjustment!G16</f>
        <v>60.8</v>
      </c>
      <c r="G16" s="37">
        <f>Base!G16+(Base!G16*Percent!H16)+Adjustment!H16</f>
        <v>70.8</v>
      </c>
      <c r="H16" s="37">
        <f>Base!H16+(Base!H16*Percent!I16)+Adjustment!I16</f>
        <v>70.2</v>
      </c>
      <c r="I16" s="37">
        <f>Base!I16+(Base!I16*Percent!J16)+Adjustment!J16</f>
        <v>73.2</v>
      </c>
      <c r="J16" s="37">
        <f>Base!J16+(Base!J16*Percent!K16)+Adjustment!K16</f>
        <v>85</v>
      </c>
      <c r="K16" s="37">
        <f>Base!K16+(Base!K16*Percent!L16)+Adjustment!L16</f>
        <v>95.6</v>
      </c>
      <c r="L16" s="37">
        <f>Base!L16+(Base!L16*Percent!M16)+Adjustment!M16</f>
        <v>108.3</v>
      </c>
      <c r="M16" s="37">
        <f>Base!M16+(Base!M16*Percent!N16)+Adjustment!N16</f>
        <v>127.1</v>
      </c>
      <c r="N16" s="37">
        <f>Base!N16+(Base!N16*Percent!O16)+Adjustment!O16</f>
        <v>124.4</v>
      </c>
      <c r="O16" s="37">
        <f>Base!O16+(Base!O16*Percent!P16)+Adjustment!P16</f>
        <v>139.55388167142857</v>
      </c>
      <c r="P16" s="42">
        <f>(_xlfn.FORECAST.LINEAR($P$1:$Z$1,C16:O16,$C$1:$O$1)+((Percent!P16*_xlfn.FORECAST.LINEAR($P$1:$Z$1,C16:O16,$C$1:$O$1))+Adjustment!Q16))</f>
        <v>151.57751167499723</v>
      </c>
      <c r="Q16" s="42">
        <f>(_xlfn.FORECAST.LINEAR($P$1:$Z$1,D16:P16,$C$1:$O$1)+((Percent!Q16*_xlfn.FORECAST.LINEAR($P$1:$Z$1,D16:P16,$C$1:$O$1))+Adjustment!R16))</f>
        <v>147.46390210293583</v>
      </c>
      <c r="R16" s="42">
        <f>(_xlfn.FORECAST.LINEAR($P$1:$Z$1,E16:Q16,$C$1:$O$1)+((Percent!R16*_xlfn.FORECAST.LINEAR($P$1:$Z$1,E16:Q16,$C$1:$O$1))+Adjustment!S16))</f>
        <v>161.97878793441018</v>
      </c>
      <c r="S16" s="42">
        <f>(_xlfn.FORECAST.LINEAR($P$1:$Z$1,F16:R16,$C$1:$O$1)+((Percent!S16*_xlfn.FORECAST.LINEAR($P$1:$Z$1,F16:R16,$C$1:$O$1))+Adjustment!T16))</f>
        <v>182.12078501056754</v>
      </c>
      <c r="T16" s="42">
        <f>(_xlfn.FORECAST.LINEAR($P$1:$Z$1,G16:S16,$C$1:$O$1)+((Percent!T16*_xlfn.FORECAST.LINEAR($P$1:$Z$1,G16:S16,$C$1:$O$1))+Adjustment!U16))</f>
        <v>210.72245459343222</v>
      </c>
      <c r="U16" s="42">
        <f>(_xlfn.FORECAST.LINEAR($P$1:$Z$1,H16:T16,$C$1:$O$1)+((Percent!U16*_xlfn.FORECAST.LINEAR($P$1:$Z$1,H16:T16,$C$1:$O$1))+Adjustment!V16))</f>
        <v>250.84117037835003</v>
      </c>
      <c r="V16" s="42">
        <f>(_xlfn.FORECAST.LINEAR($P$1:$Z$1,I16:U16,$C$1:$O$1)+((Percent!V16*_xlfn.FORECAST.LINEAR($P$1:$Z$1,I16:U16,$C$1:$O$1))+Adjustment!W16))</f>
        <v>297.96585707886254</v>
      </c>
      <c r="W16" s="42">
        <f>(_xlfn.FORECAST.LINEAR($P$1:$Z$1,J16:V16,$C$1:$O$1)+((Percent!W16*_xlfn.FORECAST.LINEAR($P$1:$Z$1,J16:V16,$C$1:$O$1))+Adjustment!X16))</f>
        <v>340.803871921959</v>
      </c>
      <c r="X16" s="42">
        <f>(_xlfn.FORECAST.LINEAR($P$1:$Z$1,K16:W16,$C$1:$O$1)+((Percent!X16*_xlfn.FORECAST.LINEAR($P$1:$Z$1,K16:W16,$C$1:$O$1))+Adjustment!Y16))</f>
        <v>416.6482073724186</v>
      </c>
      <c r="Y16" s="42">
        <f>(_xlfn.FORECAST.LINEAR($P$1:$Z$1,L16:X16,$C$1:$O$1)+((Percent!Y16*_xlfn.FORECAST.LINEAR($P$1:$Z$1,L16:X16,$C$1:$O$1))+Adjustment!Z16))</f>
        <v>549.27078094204956</v>
      </c>
      <c r="Z16" s="37"/>
    </row>
    <row r="17" spans="1:26" ht="16.350000000000001" customHeight="1" x14ac:dyDescent="0.25">
      <c r="A17" s="16" t="s">
        <v>41</v>
      </c>
      <c r="B17" s="16" t="s">
        <v>42</v>
      </c>
      <c r="C17" s="37" t="s">
        <v>42</v>
      </c>
      <c r="D17" s="37">
        <f>Base!D17+(Base!D17*Percent!E17)+Adjustment!E17</f>
        <v>22.3</v>
      </c>
      <c r="E17" s="37">
        <f>Base!E17+(Base!E17*Percent!F17)+Adjustment!F17</f>
        <v>21.2</v>
      </c>
      <c r="F17" s="37">
        <f>Base!F17+(Base!F17*Percent!G17)+Adjustment!G17</f>
        <v>26.9</v>
      </c>
      <c r="G17" s="37">
        <f>Base!G17+(Base!G17*Percent!H17)+Adjustment!H17</f>
        <v>34.6</v>
      </c>
      <c r="H17" s="37">
        <f>Base!H17+(Base!H17*Percent!I17)+Adjustment!I17</f>
        <v>29.5</v>
      </c>
      <c r="I17" s="37">
        <f>Base!I17+(Base!I17*Percent!J17)+Adjustment!J17</f>
        <v>28.5</v>
      </c>
      <c r="J17" s="37">
        <f>Base!J17+(Base!J17*Percent!K17)+Adjustment!K17</f>
        <v>28.9</v>
      </c>
      <c r="K17" s="37">
        <f>Base!K17+(Base!K17*Percent!L17)+Adjustment!L17</f>
        <v>37.5</v>
      </c>
      <c r="L17" s="37">
        <f>Base!L17+(Base!L17*Percent!M17)+Adjustment!M17</f>
        <v>45.2</v>
      </c>
      <c r="M17" s="37">
        <f>Base!M17+(Base!M17*Percent!N17)+Adjustment!N17</f>
        <v>45.7</v>
      </c>
      <c r="N17" s="37">
        <f>Base!N17+(Base!N17*Percent!O17)+Adjustment!O17</f>
        <v>47.2</v>
      </c>
      <c r="O17" s="37">
        <f>Base!O17+(Base!O17*Percent!P17)+Adjustment!P17</f>
        <v>46.417489800000006</v>
      </c>
      <c r="P17" s="42">
        <f>(_xlfn.FORECAST.LINEAR($P$1:$Z$1,C17:O17,$C$1:$O$1)+((Percent!P17*_xlfn.FORECAST.LINEAR($P$1:$Z$1,C17:O17,$C$1:$O$1))+Adjustment!Q17))</f>
        <v>53.419058495236776</v>
      </c>
      <c r="Q17" s="42">
        <f>(_xlfn.FORECAST.LINEAR($P$1:$Z$1,D17:P17,$C$1:$O$1)+((Percent!Q17*_xlfn.FORECAST.LINEAR($P$1:$Z$1,D17:P17,$C$1:$O$1))+Adjustment!R17))</f>
        <v>51.810111742061132</v>
      </c>
      <c r="R17" s="42">
        <f>(_xlfn.FORECAST.LINEAR($P$1:$Z$1,E17:Q17,$C$1:$O$1)+((Percent!R17*_xlfn.FORECAST.LINEAR($P$1:$Z$1,E17:Q17,$C$1:$O$1))+Adjustment!S17))</f>
        <v>55.055726788498653</v>
      </c>
      <c r="S17" s="42">
        <f>(_xlfn.FORECAST.LINEAR($P$1:$Z$1,F17:R17,$C$1:$O$1)+((Percent!S17*_xlfn.FORECAST.LINEAR($P$1:$Z$1,F17:R17,$C$1:$O$1))+Adjustment!T17))</f>
        <v>60.342446002700896</v>
      </c>
      <c r="T17" s="42">
        <f>(_xlfn.FORECAST.LINEAR($P$1:$Z$1,G17:S17,$C$1:$O$1)+((Percent!T17*_xlfn.FORECAST.LINEAR($P$1:$Z$1,G17:S17,$C$1:$O$1))+Adjustment!U17))</f>
        <v>69.435912169262338</v>
      </c>
      <c r="U17" s="42">
        <f>(_xlfn.FORECAST.LINEAR($P$1:$Z$1,H17:T17,$C$1:$O$1)+((Percent!U17*_xlfn.FORECAST.LINEAR($P$1:$Z$1,H17:T17,$C$1:$O$1))+Adjustment!V17))</f>
        <v>81.441450856167094</v>
      </c>
      <c r="V17" s="42">
        <f>(_xlfn.FORECAST.LINEAR($P$1:$Z$1,I17:U17,$C$1:$O$1)+((Percent!V17*_xlfn.FORECAST.LINEAR($P$1:$Z$1,I17:U17,$C$1:$O$1))+Adjustment!W17))</f>
        <v>94.654479118994928</v>
      </c>
      <c r="W17" s="42">
        <f>(_xlfn.FORECAST.LINEAR($P$1:$Z$1,J17:V17,$C$1:$O$1)+((Percent!W17*_xlfn.FORECAST.LINEAR($P$1:$Z$1,J17:V17,$C$1:$O$1))+Adjustment!X17))</f>
        <v>104.32205888972446</v>
      </c>
      <c r="X17" s="42">
        <f>(_xlfn.FORECAST.LINEAR($P$1:$Z$1,K17:W17,$C$1:$O$1)+((Percent!X17*_xlfn.FORECAST.LINEAR($P$1:$Z$1,K17:W17,$C$1:$O$1))+Adjustment!Y17))</f>
        <v>124.16027931518423</v>
      </c>
      <c r="Y17" s="42">
        <f>(_xlfn.FORECAST.LINEAR($P$1:$Z$1,L17:X17,$C$1:$O$1)+((Percent!Y17*_xlfn.FORECAST.LINEAR($P$1:$Z$1,L17:X17,$C$1:$O$1))+Adjustment!Z17))</f>
        <v>161.61719236286604</v>
      </c>
      <c r="Z17" s="37"/>
    </row>
    <row r="18" spans="1:26" ht="16.350000000000001" customHeight="1" x14ac:dyDescent="0.25">
      <c r="A18" s="17" t="s">
        <v>43</v>
      </c>
      <c r="B18" s="17" t="s">
        <v>44</v>
      </c>
      <c r="C18" s="37" t="s">
        <v>44</v>
      </c>
      <c r="D18" s="37">
        <f>Base!D18+(Base!D18*Percent!E18)+Adjustment!E18</f>
        <v>5.7</v>
      </c>
      <c r="E18" s="37">
        <f>Base!E18+(Base!E18*Percent!F18)+Adjustment!F18</f>
        <v>5.6</v>
      </c>
      <c r="F18" s="37">
        <f>Base!F18+(Base!F18*Percent!G18)+Adjustment!G18</f>
        <v>6.9</v>
      </c>
      <c r="G18" s="37">
        <f>Base!G18+(Base!G18*Percent!H18)+Adjustment!H18</f>
        <v>7</v>
      </c>
      <c r="H18" s="37">
        <f>Base!H18+(Base!H18*Percent!I18)+Adjustment!I18</f>
        <v>7.6</v>
      </c>
      <c r="I18" s="37">
        <f>Base!I18+(Base!I18*Percent!J18)+Adjustment!J18</f>
        <v>8.6999999999999993</v>
      </c>
      <c r="J18" s="37">
        <f>Base!J18+(Base!J18*Percent!K18)+Adjustment!K18</f>
        <v>11.3</v>
      </c>
      <c r="K18" s="37">
        <f>Base!K18+(Base!K18*Percent!L18)+Adjustment!L18</f>
        <v>15.3</v>
      </c>
      <c r="L18" s="37">
        <f>Base!L18+(Base!L18*Percent!M18)+Adjustment!M18</f>
        <v>14.4</v>
      </c>
      <c r="M18" s="37">
        <f>Base!M18+(Base!M18*Percent!N18)+Adjustment!N18</f>
        <v>14.6</v>
      </c>
      <c r="N18" s="37">
        <f>Base!N18+(Base!N18*Percent!O18)+Adjustment!O18</f>
        <v>14.5</v>
      </c>
      <c r="O18" s="37">
        <f>Base!O18+(Base!O18*Percent!P18)+Adjustment!P18</f>
        <v>13.864964485714287</v>
      </c>
      <c r="P18" s="42">
        <f>(_xlfn.FORECAST.LINEAR($P$1:$Z$1,C18:O18,$C$1:$O$1)+((Percent!P18*_xlfn.FORECAST.LINEAR($P$1:$Z$1,C18:O18,$C$1:$O$1))+Adjustment!Q18))</f>
        <v>17.954381418264934</v>
      </c>
      <c r="Q18" s="42">
        <f>(_xlfn.FORECAST.LINEAR($P$1:$Z$1,D18:P18,$C$1:$O$1)+((Percent!Q18*_xlfn.FORECAST.LINEAR($P$1:$Z$1,D18:P18,$C$1:$O$1))+Adjustment!R18))</f>
        <v>17.637272163009939</v>
      </c>
      <c r="R18" s="42">
        <f>(_xlfn.FORECAST.LINEAR($P$1:$Z$1,E18:Q18,$C$1:$O$1)+((Percent!R18*_xlfn.FORECAST.LINEAR($P$1:$Z$1,E18:Q18,$C$1:$O$1))+Adjustment!S18))</f>
        <v>19.177598755008749</v>
      </c>
      <c r="S18" s="42">
        <f>(_xlfn.FORECAST.LINEAR($P$1:$Z$1,F18:R18,$C$1:$O$1)+((Percent!S18*_xlfn.FORECAST.LINEAR($P$1:$Z$1,F18:R18,$C$1:$O$1))+Adjustment!T18))</f>
        <v>21.381942752587285</v>
      </c>
      <c r="T18" s="42">
        <f>(_xlfn.FORECAST.LINEAR($P$1:$Z$1,G18:S18,$C$1:$O$1)+((Percent!T18*_xlfn.FORECAST.LINEAR($P$1:$Z$1,G18:S18,$C$1:$O$1))+Adjustment!U18))</f>
        <v>24.105386912143093</v>
      </c>
      <c r="U18" s="42">
        <f>(_xlfn.FORECAST.LINEAR($P$1:$Z$1,H18:T18,$C$1:$O$1)+((Percent!U18*_xlfn.FORECAST.LINEAR($P$1:$Z$1,H18:T18,$C$1:$O$1))+Adjustment!V18))</f>
        <v>27.808089076033735</v>
      </c>
      <c r="V18" s="42">
        <f>(_xlfn.FORECAST.LINEAR($P$1:$Z$1,I18:U18,$C$1:$O$1)+((Percent!V18*_xlfn.FORECAST.LINEAR($P$1:$Z$1,I18:U18,$C$1:$O$1))+Adjustment!W18))</f>
        <v>31.965981251794027</v>
      </c>
      <c r="W18" s="42">
        <f>(_xlfn.FORECAST.LINEAR($P$1:$Z$1,J18:V18,$C$1:$O$1)+((Percent!W18*_xlfn.FORECAST.LINEAR($P$1:$Z$1,J18:V18,$C$1:$O$1))+Adjustment!X18))</f>
        <v>35.679784916095173</v>
      </c>
      <c r="X18" s="42">
        <f>(_xlfn.FORECAST.LINEAR($P$1:$Z$1,K18:W18,$C$1:$O$1)+((Percent!X18*_xlfn.FORECAST.LINEAR($P$1:$Z$1,K18:W18,$C$1:$O$1))+Adjustment!Y18))</f>
        <v>43.879455441432398</v>
      </c>
      <c r="Y18" s="42">
        <f>(_xlfn.FORECAST.LINEAR($P$1:$Z$1,L18:X18,$C$1:$O$1)+((Percent!Y18*_xlfn.FORECAST.LINEAR($P$1:$Z$1,L18:X18,$C$1:$O$1))+Adjustment!Z18))</f>
        <v>57.819415816960358</v>
      </c>
      <c r="Z18" s="37"/>
    </row>
    <row r="19" spans="1:26" ht="16.350000000000001" customHeight="1" x14ac:dyDescent="0.25">
      <c r="A19" s="7">
        <v>1.3</v>
      </c>
      <c r="B19" s="7" t="s">
        <v>45</v>
      </c>
      <c r="C19" s="37" t="s">
        <v>45</v>
      </c>
      <c r="D19" s="37">
        <f>Base!D19+(Base!D19*Percent!E19)+Adjustment!E19</f>
        <v>692.6</v>
      </c>
      <c r="E19" s="37">
        <f>Base!E19+(Base!E19*Percent!F19)+Adjustment!F19</f>
        <v>749</v>
      </c>
      <c r="F19" s="37">
        <f>Base!F19+(Base!F19*Percent!G19)+Adjustment!G19</f>
        <v>781.7</v>
      </c>
      <c r="G19" s="37">
        <f>Base!G19+(Base!G19*Percent!H19)+Adjustment!H19</f>
        <v>836.7</v>
      </c>
      <c r="H19" s="37">
        <f>Base!H19+(Base!H19*Percent!I19)+Adjustment!I19</f>
        <v>843.9</v>
      </c>
      <c r="I19" s="37">
        <f>Base!I19+(Base!I19*Percent!J19)+Adjustment!J19</f>
        <v>898.2</v>
      </c>
      <c r="J19" s="37">
        <f>Base!J19+(Base!J19*Percent!K19)+Adjustment!K19</f>
        <v>1020.6</v>
      </c>
      <c r="K19" s="37">
        <f>Base!K19+(Base!K19*Percent!L19)+Adjustment!L19</f>
        <v>1312.6</v>
      </c>
      <c r="L19" s="37">
        <f>Base!L19+(Base!L19*Percent!M19)+Adjustment!M19</f>
        <v>1146.7</v>
      </c>
      <c r="M19" s="37">
        <f>Base!M19+(Base!M19*Percent!N19)+Adjustment!N19</f>
        <v>1244.8</v>
      </c>
      <c r="N19" s="37">
        <f>Base!N19+(Base!N19*Percent!O19)+Adjustment!O19</f>
        <v>1274.3</v>
      </c>
      <c r="O19" s="37">
        <f>Base!O19+(Base!O19*Percent!P19)+Adjustment!P19</f>
        <v>1234.886076042857</v>
      </c>
      <c r="P19" s="42">
        <f>(_xlfn.FORECAST.LINEAR($P$1:$Z$1,C19:O19,$C$1:$O$1)+((Percent!P19*_xlfn.FORECAST.LINEAR($P$1:$Z$1,C19:O19,$C$1:$O$1))+Adjustment!Q19))</f>
        <v>1453.0034438170828</v>
      </c>
      <c r="Q19" s="42">
        <f>(_xlfn.FORECAST.LINEAR($P$1:$Z$1,D19:P19,$C$1:$O$1)+((Percent!Q19*_xlfn.FORECAST.LINEAR($P$1:$Z$1,D19:P19,$C$1:$O$1))+Adjustment!R19))</f>
        <v>1403.72710058966</v>
      </c>
      <c r="R19" s="42">
        <f>(_xlfn.FORECAST.LINEAR($P$1:$Z$1,E19:Q19,$C$1:$O$1)+((Percent!R19*_xlfn.FORECAST.LINEAR($P$1:$Z$1,E19:Q19,$C$1:$O$1))+Adjustment!S19))</f>
        <v>1489.31775730444</v>
      </c>
      <c r="S19" s="42">
        <f>(_xlfn.FORECAST.LINEAR($P$1:$Z$1,F19:R19,$C$1:$O$1)+((Percent!S19*_xlfn.FORECAST.LINEAR($P$1:$Z$1,F19:R19,$C$1:$O$1))+Adjustment!T19))</f>
        <v>1610.4014971368683</v>
      </c>
      <c r="T19" s="42">
        <f>(_xlfn.FORECAST.LINEAR($P$1:$Z$1,G19:S19,$C$1:$O$1)+((Percent!T19*_xlfn.FORECAST.LINEAR($P$1:$Z$1,G19:S19,$C$1:$O$1))+Adjustment!U19))</f>
        <v>1774.5249876085304</v>
      </c>
      <c r="U19" s="42">
        <f>(_xlfn.FORECAST.LINEAR($P$1:$Z$1,H19:T19,$C$1:$O$1)+((Percent!U19*_xlfn.FORECAST.LINEAR($P$1:$Z$1,H19:T19,$C$1:$O$1))+Adjustment!V19))</f>
        <v>1999.2685221055156</v>
      </c>
      <c r="V19" s="42">
        <f>(_xlfn.FORECAST.LINEAR($P$1:$Z$1,I19:U19,$C$1:$O$1)+((Percent!V19*_xlfn.FORECAST.LINEAR($P$1:$Z$1,I19:U19,$C$1:$O$1))+Adjustment!W19))</f>
        <v>2241.6889653957091</v>
      </c>
      <c r="W19" s="42">
        <f>(_xlfn.FORECAST.LINEAR($P$1:$Z$1,J19:V19,$C$1:$O$1)+((Percent!W19*_xlfn.FORECAST.LINEAR($P$1:$Z$1,J19:V19,$C$1:$O$1))+Adjustment!X19))</f>
        <v>2421.0880370069708</v>
      </c>
      <c r="X19" s="42">
        <f>(_xlfn.FORECAST.LINEAR($P$1:$Z$1,K19:W19,$C$1:$O$1)+((Percent!X19*_xlfn.FORECAST.LINEAR($P$1:$Z$1,K19:W19,$C$1:$O$1))+Adjustment!Y19))</f>
        <v>2885.3206845997847</v>
      </c>
      <c r="Y19" s="42">
        <f>(_xlfn.FORECAST.LINEAR($P$1:$Z$1,L19:X19,$C$1:$O$1)+((Percent!Y19*_xlfn.FORECAST.LINEAR($P$1:$Z$1,L19:X19,$C$1:$O$1))+Adjustment!Z19))</f>
        <v>3640.9695805175811</v>
      </c>
      <c r="Z19" s="37"/>
    </row>
    <row r="20" spans="1:26" ht="16.350000000000001" customHeight="1" x14ac:dyDescent="0.25">
      <c r="A20" s="8" t="s">
        <v>46</v>
      </c>
      <c r="B20" s="8" t="s">
        <v>47</v>
      </c>
      <c r="C20" s="37" t="s">
        <v>47</v>
      </c>
      <c r="D20" s="37">
        <f>Base!D20+(Base!D20*Percent!E20)+Adjustment!E20</f>
        <v>174.2</v>
      </c>
      <c r="E20" s="37">
        <f>Base!E20+(Base!E20*Percent!F20)+Adjustment!F20</f>
        <v>182.2</v>
      </c>
      <c r="F20" s="37">
        <f>Base!F20+(Base!F20*Percent!G20)+Adjustment!G20</f>
        <v>180.2</v>
      </c>
      <c r="G20" s="37">
        <f>Base!G20+(Base!G20*Percent!H20)+Adjustment!H20</f>
        <v>197.6</v>
      </c>
      <c r="H20" s="37">
        <f>Base!H20+(Base!H20*Percent!I20)+Adjustment!I20</f>
        <v>197.1</v>
      </c>
      <c r="I20" s="37">
        <f>Base!I20+(Base!I20*Percent!J20)+Adjustment!J20</f>
        <v>217</v>
      </c>
      <c r="J20" s="37">
        <f>Base!J20+(Base!J20*Percent!K20)+Adjustment!K20</f>
        <v>249.6</v>
      </c>
      <c r="K20" s="37">
        <f>Base!K20+(Base!K20*Percent!L20)+Adjustment!L20</f>
        <v>419</v>
      </c>
      <c r="L20" s="37">
        <f>Base!L20+(Base!L20*Percent!M20)+Adjustment!M20</f>
        <v>122</v>
      </c>
      <c r="M20" s="37">
        <f>Base!M20+(Base!M20*Percent!N20)+Adjustment!N20</f>
        <v>204.2</v>
      </c>
      <c r="N20" s="37">
        <f>Base!N20+(Base!N20*Percent!O20)+Adjustment!O20</f>
        <v>282.2</v>
      </c>
      <c r="O20" s="37">
        <f>Base!O20+(Base!O20*Percent!P20)+Adjustment!P20</f>
        <v>230.68085840000001</v>
      </c>
      <c r="P20" s="42">
        <f>(_xlfn.FORECAST.LINEAR($P$1:$Z$1,C20:O20,$C$1:$O$1)+((Percent!P20*_xlfn.FORECAST.LINEAR($P$1:$Z$1,C20:O20,$C$1:$O$1))+Adjustment!Q20))</f>
        <v>273.17955892901051</v>
      </c>
      <c r="Q20" s="42">
        <f>(_xlfn.FORECAST.LINEAR($P$1:$Z$1,D20:P20,$C$1:$O$1)+((Percent!Q20*_xlfn.FORECAST.LINEAR($P$1:$Z$1,D20:P20,$C$1:$O$1))+Adjustment!R20))</f>
        <v>260.19616960317165</v>
      </c>
      <c r="R20" s="42">
        <f>(_xlfn.FORECAST.LINEAR($P$1:$Z$1,E20:Q20,$C$1:$O$1)+((Percent!R20*_xlfn.FORECAST.LINEAR($P$1:$Z$1,E20:Q20,$C$1:$O$1))+Adjustment!S20))</f>
        <v>263.83193756370764</v>
      </c>
      <c r="S20" s="42">
        <f>(_xlfn.FORECAST.LINEAR($P$1:$Z$1,F20:R20,$C$1:$O$1)+((Percent!S20*_xlfn.FORECAST.LINEAR($P$1:$Z$1,F20:R20,$C$1:$O$1))+Adjustment!T20))</f>
        <v>267.38462463786988</v>
      </c>
      <c r="T20" s="42">
        <f>(_xlfn.FORECAST.LINEAR($P$1:$Z$1,G20:S20,$C$1:$O$1)+((Percent!T20*_xlfn.FORECAST.LINEAR($P$1:$Z$1,G20:S20,$C$1:$O$1))+Adjustment!U20))</f>
        <v>272.57675192037851</v>
      </c>
      <c r="U20" s="42">
        <f>(_xlfn.FORECAST.LINEAR($P$1:$Z$1,H20:T20,$C$1:$O$1)+((Percent!U20*_xlfn.FORECAST.LINEAR($P$1:$Z$1,H20:T20,$C$1:$O$1))+Adjustment!V20))</f>
        <v>276.73065276583731</v>
      </c>
      <c r="V20" s="42">
        <f>(_xlfn.FORECAST.LINEAR($P$1:$Z$1,I20:U20,$C$1:$O$1)+((Percent!V20*_xlfn.FORECAST.LINEAR($P$1:$Z$1,I20:U20,$C$1:$O$1))+Adjustment!W20))</f>
        <v>273.91206035372358</v>
      </c>
      <c r="W20" s="42">
        <f>(_xlfn.FORECAST.LINEAR($P$1:$Z$1,J20:V20,$C$1:$O$1)+((Percent!W20*_xlfn.FORECAST.LINEAR($P$1:$Z$1,J20:V20,$C$1:$O$1))+Adjustment!X20))</f>
        <v>258.55307815797607</v>
      </c>
      <c r="X20" s="42">
        <f>(_xlfn.FORECAST.LINEAR($P$1:$Z$1,K20:W20,$C$1:$O$1)+((Percent!X20*_xlfn.FORECAST.LINEAR($P$1:$Z$1,K20:W20,$C$1:$O$1))+Adjustment!Y20))</f>
        <v>325.97848256405149</v>
      </c>
      <c r="Y20" s="42">
        <f>(_xlfn.FORECAST.LINEAR($P$1:$Z$1,L20:X20,$C$1:$O$1)+((Percent!Y20*_xlfn.FORECAST.LINEAR($P$1:$Z$1,L20:X20,$C$1:$O$1))+Adjustment!Z20))</f>
        <v>334.47075428459021</v>
      </c>
      <c r="Z20" s="37"/>
    </row>
    <row r="21" spans="1:26" ht="16.350000000000001" customHeight="1" x14ac:dyDescent="0.25">
      <c r="A21" s="9" t="s">
        <v>48</v>
      </c>
      <c r="B21" s="9" t="s">
        <v>49</v>
      </c>
      <c r="C21" s="37" t="s">
        <v>49</v>
      </c>
      <c r="D21" s="37">
        <f>Base!D21+(Base!D21*Percent!E21)+Adjustment!E21</f>
        <v>160</v>
      </c>
      <c r="E21" s="37">
        <f>Base!E21+(Base!E21*Percent!F21)+Adjustment!F21</f>
        <v>170.2</v>
      </c>
      <c r="F21" s="37">
        <f>Base!F21+(Base!F21*Percent!G21)+Adjustment!G21</f>
        <v>170.1</v>
      </c>
      <c r="G21" s="37">
        <f>Base!G21+(Base!G21*Percent!H21)+Adjustment!H21</f>
        <v>177.5</v>
      </c>
      <c r="H21" s="37">
        <f>Base!H21+(Base!H21*Percent!I21)+Adjustment!I21</f>
        <v>179.4</v>
      </c>
      <c r="I21" s="37">
        <f>Base!I21+(Base!I21*Percent!J21)+Adjustment!J21</f>
        <v>197.9</v>
      </c>
      <c r="J21" s="37">
        <f>Base!J21+(Base!J21*Percent!K21)+Adjustment!K21</f>
        <v>210.7</v>
      </c>
      <c r="K21" s="37">
        <f>Base!K21+(Base!K21*Percent!L21)+Adjustment!L21</f>
        <v>220.6</v>
      </c>
      <c r="L21" s="37">
        <f>Base!L21+(Base!L21*Percent!M21)+Adjustment!M21</f>
        <v>225.9</v>
      </c>
      <c r="M21" s="37">
        <f>Base!M21+(Base!M21*Percent!N21)+Adjustment!N21</f>
        <v>222.1</v>
      </c>
      <c r="N21" s="37">
        <f>Base!N21+(Base!N21*Percent!O21)+Adjustment!O21</f>
        <v>226.5</v>
      </c>
      <c r="O21" s="37">
        <f>Base!O21+(Base!O21*Percent!P21)+Adjustment!P21</f>
        <v>223.14555161428572</v>
      </c>
      <c r="P21" s="42">
        <f>(_xlfn.FORECAST.LINEAR($P$1:$Z$1,C21:O21,$C$1:$O$1)+((Percent!P21*_xlfn.FORECAST.LINEAR($P$1:$Z$1,C21:O21,$C$1:$O$1))+Adjustment!Q21))</f>
        <v>250.2779613138639</v>
      </c>
      <c r="Q21" s="42">
        <f>(_xlfn.FORECAST.LINEAR($P$1:$Z$1,D21:P21,$C$1:$O$1)+((Percent!Q21*_xlfn.FORECAST.LINEAR($P$1:$Z$1,D21:P21,$C$1:$O$1))+Adjustment!R21))</f>
        <v>239.04887187253587</v>
      </c>
      <c r="R21" s="42">
        <f>(_xlfn.FORECAST.LINEAR($P$1:$Z$1,E21:Q21,$C$1:$O$1)+((Percent!R21*_xlfn.FORECAST.LINEAR($P$1:$Z$1,E21:Q21,$C$1:$O$1))+Adjustment!S21))</f>
        <v>246.3513762257536</v>
      </c>
      <c r="S21" s="42">
        <f>(_xlfn.FORECAST.LINEAR($P$1:$Z$1,F21:R21,$C$1:$O$1)+((Percent!S21*_xlfn.FORECAST.LINEAR($P$1:$Z$1,F21:R21,$C$1:$O$1))+Adjustment!T21))</f>
        <v>256.94202097478785</v>
      </c>
      <c r="T21" s="42">
        <f>(_xlfn.FORECAST.LINEAR($P$1:$Z$1,G21:S21,$C$1:$O$1)+((Percent!T21*_xlfn.FORECAST.LINEAR($P$1:$Z$1,G21:S21,$C$1:$O$1))+Adjustment!U21))</f>
        <v>271.3895770483586</v>
      </c>
      <c r="U21" s="42">
        <f>(_xlfn.FORECAST.LINEAR($P$1:$Z$1,H21:T21,$C$1:$O$1)+((Percent!U21*_xlfn.FORECAST.LINEAR($P$1:$Z$1,H21:T21,$C$1:$O$1))+Adjustment!V21))</f>
        <v>291.36847641440647</v>
      </c>
      <c r="V21" s="42">
        <f>(_xlfn.FORECAST.LINEAR($P$1:$Z$1,I21:U21,$C$1:$O$1)+((Percent!V21*_xlfn.FORECAST.LINEAR($P$1:$Z$1,I21:U21,$C$1:$O$1))+Adjustment!W21))</f>
        <v>313.2915771670784</v>
      </c>
      <c r="W21" s="42">
        <f>(_xlfn.FORECAST.LINEAR($P$1:$Z$1,J21:V21,$C$1:$O$1)+((Percent!W21*_xlfn.FORECAST.LINEAR($P$1:$Z$1,J21:V21,$C$1:$O$1))+Adjustment!X21))</f>
        <v>323.57477814202883</v>
      </c>
      <c r="X21" s="42">
        <f>(_xlfn.FORECAST.LINEAR($P$1:$Z$1,K21:W21,$C$1:$O$1)+((Percent!X21*_xlfn.FORECAST.LINEAR($P$1:$Z$1,K21:W21,$C$1:$O$1))+Adjustment!Y21))</f>
        <v>356.29713935348963</v>
      </c>
      <c r="Y21" s="42">
        <f>(_xlfn.FORECAST.LINEAR($P$1:$Z$1,L21:X21,$C$1:$O$1)+((Percent!Y21*_xlfn.FORECAST.LINEAR($P$1:$Z$1,L21:X21,$C$1:$O$1))+Adjustment!Z21))</f>
        <v>421.60823013705118</v>
      </c>
      <c r="Z21" s="37"/>
    </row>
    <row r="22" spans="1:26" ht="16.350000000000001" customHeight="1" x14ac:dyDescent="0.25">
      <c r="A22" s="10" t="s">
        <v>50</v>
      </c>
      <c r="B22" s="10" t="s">
        <v>51</v>
      </c>
      <c r="C22" s="37" t="s">
        <v>51</v>
      </c>
      <c r="D22" s="37">
        <f>Base!D22+(Base!D22*Percent!E22)+Adjustment!E22</f>
        <v>-1</v>
      </c>
      <c r="E22" s="37">
        <f>Base!E22+(Base!E22*Percent!F22)+Adjustment!F22</f>
        <v>-1.3</v>
      </c>
      <c r="F22" s="37">
        <f>Base!F22+(Base!F22*Percent!G22)+Adjustment!G22</f>
        <v>-1.9</v>
      </c>
      <c r="G22" s="37">
        <f>Base!G22+(Base!G22*Percent!H22)+Adjustment!H22</f>
        <v>-1.3</v>
      </c>
      <c r="H22" s="37">
        <f>Base!H22+(Base!H22*Percent!I22)+Adjustment!I22</f>
        <v>-1</v>
      </c>
      <c r="I22" s="37">
        <f>Base!I22+(Base!I22*Percent!J22)+Adjustment!J22</f>
        <v>-1.4</v>
      </c>
      <c r="J22" s="37">
        <f>Base!J22+(Base!J22*Percent!K22)+Adjustment!K22</f>
        <v>18.8</v>
      </c>
      <c r="K22" s="37">
        <f>Base!K22+(Base!K22*Percent!L22)+Adjustment!L22</f>
        <v>172.8</v>
      </c>
      <c r="L22" s="37">
        <f>Base!L22+(Base!L22*Percent!M22)+Adjustment!M22</f>
        <v>-142</v>
      </c>
      <c r="M22" s="37">
        <f>Base!M22+(Base!M22*Percent!N22)+Adjustment!N22</f>
        <v>-47.4</v>
      </c>
      <c r="N22" s="37">
        <f>Base!N22+(Base!N22*Percent!O22)+Adjustment!O22</f>
        <v>28.2</v>
      </c>
      <c r="O22" s="37">
        <f>Base!O22+(Base!O22*Percent!P22)+Adjustment!P22</f>
        <v>-7.8367190571428571</v>
      </c>
      <c r="P22" s="42">
        <f>(_xlfn.FORECAST.LINEAR($P$1:$Z$1,C22:O22,$C$1:$O$1)+((Percent!P22*_xlfn.FORECAST.LINEAR($P$1:$Z$1,C22:O22,$C$1:$O$1))+Adjustment!Q22))</f>
        <v>-6.8719816665293898</v>
      </c>
      <c r="Q22" s="42">
        <f>(_xlfn.FORECAST.LINEAR($P$1:$Z$1,D22:P22,$C$1:$O$1)+((Percent!Q22*_xlfn.FORECAST.LINEAR($P$1:$Z$1,D22:P22,$C$1:$O$1))+Adjustment!R22))</f>
        <v>-8.2907907285422677</v>
      </c>
      <c r="R22" s="42">
        <f>(_xlfn.FORECAST.LINEAR($P$1:$Z$1,E22:Q22,$C$1:$O$1)+((Percent!R22*_xlfn.FORECAST.LINEAR($P$1:$Z$1,E22:Q22,$C$1:$O$1))+Adjustment!S22))</f>
        <v>-13.059984714094753</v>
      </c>
      <c r="S22" s="42">
        <f>(_xlfn.FORECAST.LINEAR($P$1:$Z$1,F22:R22,$C$1:$O$1)+((Percent!S22*_xlfn.FORECAST.LINEAR($P$1:$Z$1,F22:R22,$C$1:$O$1))+Adjustment!T22))</f>
        <v>-20.657692359722663</v>
      </c>
      <c r="T22" s="42">
        <f>(_xlfn.FORECAST.LINEAR($P$1:$Z$1,G22:S22,$C$1:$O$1)+((Percent!T22*_xlfn.FORECAST.LINEAR($P$1:$Z$1,G22:S22,$C$1:$O$1))+Adjustment!U22))</f>
        <v>-32.268463330006362</v>
      </c>
      <c r="U22" s="42">
        <f>(_xlfn.FORECAST.LINEAR($P$1:$Z$1,H22:T22,$C$1:$O$1)+((Percent!U22*_xlfn.FORECAST.LINEAR($P$1:$Z$1,H22:T22,$C$1:$O$1))+Adjustment!V22))</f>
        <v>-50.628679106312191</v>
      </c>
      <c r="V22" s="42">
        <f>(_xlfn.FORECAST.LINEAR($P$1:$Z$1,I22:U22,$C$1:$O$1)+((Percent!V22*_xlfn.FORECAST.LINEAR($P$1:$Z$1,I22:U22,$C$1:$O$1))+Adjustment!W22))</f>
        <v>-77.598365965128252</v>
      </c>
      <c r="W22" s="42">
        <f>(_xlfn.FORECAST.LINEAR($P$1:$Z$1,J22:V22,$C$1:$O$1)+((Percent!W22*_xlfn.FORECAST.LINEAR($P$1:$Z$1,J22:V22,$C$1:$O$1))+Adjustment!X22))</f>
        <v>-102.52888366900339</v>
      </c>
      <c r="X22" s="42">
        <f>(_xlfn.FORECAST.LINEAR($P$1:$Z$1,K22:W22,$C$1:$O$1)+((Percent!X22*_xlfn.FORECAST.LINEAR($P$1:$Z$1,K22:W22,$C$1:$O$1))+Adjustment!Y22))</f>
        <v>-69.757820110169007</v>
      </c>
      <c r="Y22" s="42">
        <f>(_xlfn.FORECAST.LINEAR($P$1:$Z$1,L22:X22,$C$1:$O$1)+((Percent!Y22*_xlfn.FORECAST.LINEAR($P$1:$Z$1,L22:X22,$C$1:$O$1))+Adjustment!Z22))</f>
        <v>-136.91754460010441</v>
      </c>
      <c r="Z22" s="37"/>
    </row>
    <row r="23" spans="1:26" ht="16.350000000000001" customHeight="1" x14ac:dyDescent="0.25">
      <c r="A23" s="11" t="s">
        <v>52</v>
      </c>
      <c r="B23" s="11" t="s">
        <v>53</v>
      </c>
      <c r="C23" s="37" t="s">
        <v>53</v>
      </c>
      <c r="D23" s="37">
        <f>Base!D23+(Base!D23*Percent!E23)+Adjustment!E23</f>
        <v>0</v>
      </c>
      <c r="E23" s="37">
        <f>Base!E23+(Base!E23*Percent!F23)+Adjustment!F23</f>
        <v>0</v>
      </c>
      <c r="F23" s="37">
        <f>Base!F23+(Base!F23*Percent!G23)+Adjustment!G23</f>
        <v>0</v>
      </c>
      <c r="G23" s="37">
        <f>Base!G23+(Base!G23*Percent!H23)+Adjustment!H23</f>
        <v>0</v>
      </c>
      <c r="H23" s="37">
        <f>Base!H23+(Base!H23*Percent!I23)+Adjustment!I23</f>
        <v>0</v>
      </c>
      <c r="I23" s="37">
        <f>Base!I23+(Base!I23*Percent!J23)+Adjustment!J23</f>
        <v>0</v>
      </c>
      <c r="J23" s="37">
        <f>Base!J23+(Base!J23*Percent!K23)+Adjustment!K23</f>
        <v>0</v>
      </c>
      <c r="K23" s="37">
        <f>Base!K23+(Base!K23*Percent!L23)+Adjustment!L23</f>
        <v>0</v>
      </c>
      <c r="L23" s="37">
        <f>Base!L23+(Base!L23*Percent!M23)+Adjustment!M23</f>
        <v>0</v>
      </c>
      <c r="M23" s="37">
        <f>Base!M23+(Base!M23*Percent!N23)+Adjustment!N23</f>
        <v>0</v>
      </c>
      <c r="N23" s="37">
        <f>Base!N23+(Base!N23*Percent!O23)+Adjustment!O23</f>
        <v>0</v>
      </c>
      <c r="O23" s="37">
        <f>Base!O23+(Base!O23*Percent!P23)+Adjustment!P23</f>
        <v>0</v>
      </c>
      <c r="P23" s="42">
        <f>(_xlfn.FORECAST.LINEAR($P$1:$Z$1,C23:O23,$C$1:$O$1)+((Percent!P23*_xlfn.FORECAST.LINEAR($P$1:$Z$1,C23:O23,$C$1:$O$1))+Adjustment!Q23))</f>
        <v>0</v>
      </c>
      <c r="Q23" s="42">
        <f>(_xlfn.FORECAST.LINEAR($P$1:$Z$1,D23:P23,$C$1:$O$1)+((Percent!Q23*_xlfn.FORECAST.LINEAR($P$1:$Z$1,D23:P23,$C$1:$O$1))+Adjustment!R23))</f>
        <v>0</v>
      </c>
      <c r="R23" s="42">
        <f>(_xlfn.FORECAST.LINEAR($P$1:$Z$1,E23:Q23,$C$1:$O$1)+((Percent!R23*_xlfn.FORECAST.LINEAR($P$1:$Z$1,E23:Q23,$C$1:$O$1))+Adjustment!S23))</f>
        <v>0</v>
      </c>
      <c r="S23" s="42">
        <f>(_xlfn.FORECAST.LINEAR($P$1:$Z$1,F23:R23,$C$1:$O$1)+((Percent!S23*_xlfn.FORECAST.LINEAR($P$1:$Z$1,F23:R23,$C$1:$O$1))+Adjustment!T23))</f>
        <v>0</v>
      </c>
      <c r="T23" s="42">
        <f>(_xlfn.FORECAST.LINEAR($P$1:$Z$1,G23:S23,$C$1:$O$1)+((Percent!T23*_xlfn.FORECAST.LINEAR($P$1:$Z$1,G23:S23,$C$1:$O$1))+Adjustment!U23))</f>
        <v>0</v>
      </c>
      <c r="U23" s="42">
        <f>(_xlfn.FORECAST.LINEAR($P$1:$Z$1,H23:T23,$C$1:$O$1)+((Percent!U23*_xlfn.FORECAST.LINEAR($P$1:$Z$1,H23:T23,$C$1:$O$1))+Adjustment!V23))</f>
        <v>0</v>
      </c>
      <c r="V23" s="42">
        <f>(_xlfn.FORECAST.LINEAR($P$1:$Z$1,I23:U23,$C$1:$O$1)+((Percent!V23*_xlfn.FORECAST.LINEAR($P$1:$Z$1,I23:U23,$C$1:$O$1))+Adjustment!W23))</f>
        <v>0</v>
      </c>
      <c r="W23" s="42">
        <f>(_xlfn.FORECAST.LINEAR($P$1:$Z$1,J23:V23,$C$1:$O$1)+((Percent!W23*_xlfn.FORECAST.LINEAR($P$1:$Z$1,J23:V23,$C$1:$O$1))+Adjustment!X23))</f>
        <v>0</v>
      </c>
      <c r="X23" s="42">
        <f>(_xlfn.FORECAST.LINEAR($P$1:$Z$1,K23:W23,$C$1:$O$1)+((Percent!X23*_xlfn.FORECAST.LINEAR($P$1:$Z$1,K23:W23,$C$1:$O$1))+Adjustment!Y23))</f>
        <v>0</v>
      </c>
      <c r="Y23" s="42">
        <f>(_xlfn.FORECAST.LINEAR($P$1:$Z$1,L23:X23,$C$1:$O$1)+((Percent!Y23*_xlfn.FORECAST.LINEAR($P$1:$Z$1,L23:X23,$C$1:$O$1))+Adjustment!Z23))</f>
        <v>0</v>
      </c>
      <c r="Z23" s="37"/>
    </row>
    <row r="24" spans="1:26" ht="16.350000000000001" customHeight="1" x14ac:dyDescent="0.25">
      <c r="A24" s="18" t="s">
        <v>54</v>
      </c>
      <c r="B24" s="18" t="s">
        <v>55</v>
      </c>
      <c r="C24" s="37" t="s">
        <v>55</v>
      </c>
      <c r="D24" s="37">
        <f>Base!D24+(Base!D24*Percent!E24)+Adjustment!E24</f>
        <v>-12.1</v>
      </c>
      <c r="E24" s="37">
        <f>Base!E24+(Base!E24*Percent!F24)+Adjustment!F24</f>
        <v>-12.3</v>
      </c>
      <c r="F24" s="37">
        <f>Base!F24+(Base!F24*Percent!G24)+Adjustment!G24</f>
        <v>-11.9</v>
      </c>
      <c r="G24" s="37">
        <f>Base!G24+(Base!G24*Percent!H24)+Adjustment!H24</f>
        <v>-10</v>
      </c>
      <c r="H24" s="37">
        <f>Base!H24+(Base!H24*Percent!I24)+Adjustment!I24</f>
        <v>-12.1</v>
      </c>
      <c r="I24" s="37">
        <f>Base!I24+(Base!I24*Percent!J24)+Adjustment!J24</f>
        <v>-17.899999999999999</v>
      </c>
      <c r="J24" s="37">
        <f>Base!J24+(Base!J24*Percent!K24)+Adjustment!K24</f>
        <v>-19.100000000000001</v>
      </c>
      <c r="K24" s="37">
        <f>Base!K24+(Base!K24*Percent!L24)+Adjustment!L24</f>
        <v>-14.9</v>
      </c>
      <c r="L24" s="37">
        <f>Base!L24+(Base!L24*Percent!M24)+Adjustment!M24</f>
        <v>-7.6</v>
      </c>
      <c r="M24" s="37">
        <f>Base!M24+(Base!M24*Percent!N24)+Adjustment!N24</f>
        <v>-13.2</v>
      </c>
      <c r="N24" s="37">
        <f>Base!N24+(Base!N24*Percent!O24)+Adjustment!O24</f>
        <v>-17.899999999999999</v>
      </c>
      <c r="O24" s="37">
        <f>Base!O24+(Base!O24*Percent!P24)+Adjustment!P24</f>
        <v>-21.299800514285714</v>
      </c>
      <c r="P24" s="42">
        <f>(_xlfn.FORECAST.LINEAR($P$1:$Z$1,C24:O24,$C$1:$O$1)+((Percent!P24*_xlfn.FORECAST.LINEAR($P$1:$Z$1,C24:O24,$C$1:$O$1))+Adjustment!Q24))</f>
        <v>-18.893079155107614</v>
      </c>
      <c r="Q24" s="42">
        <f>(_xlfn.FORECAST.LINEAR($P$1:$Z$1,D24:P24,$C$1:$O$1)+((Percent!Q24*_xlfn.FORECAST.LINEAR($P$1:$Z$1,D24:P24,$C$1:$O$1))+Adjustment!R24))</f>
        <v>-17.989628329392257</v>
      </c>
      <c r="R24" s="42">
        <f>(_xlfn.FORECAST.LINEAR($P$1:$Z$1,E24:Q24,$C$1:$O$1)+((Percent!R24*_xlfn.FORECAST.LINEAR($P$1:$Z$1,E24:Q24,$C$1:$O$1))+Adjustment!S24))</f>
        <v>-18.937430297234627</v>
      </c>
      <c r="S24" s="42">
        <f>(_xlfn.FORECAST.LINEAR($P$1:$Z$1,F24:R24,$C$1:$O$1)+((Percent!S24*_xlfn.FORECAST.LINEAR($P$1:$Z$1,F24:R24,$C$1:$O$1))+Adjustment!T24))</f>
        <v>-20.264327205785776</v>
      </c>
      <c r="T24" s="42">
        <f>(_xlfn.FORECAST.LINEAR($P$1:$Z$1,G24:S24,$C$1:$O$1)+((Percent!T24*_xlfn.FORECAST.LINEAR($P$1:$Z$1,G24:S24,$C$1:$O$1))+Adjustment!U24))</f>
        <v>-21.342561985377571</v>
      </c>
      <c r="U24" s="42">
        <f>(_xlfn.FORECAST.LINEAR($P$1:$Z$1,H24:T24,$C$1:$O$1)+((Percent!U24*_xlfn.FORECAST.LINEAR($P$1:$Z$1,H24:T24,$C$1:$O$1))+Adjustment!V24))</f>
        <v>-23.089627629932142</v>
      </c>
      <c r="V24" s="42">
        <f>(_xlfn.FORECAST.LINEAR($P$1:$Z$1,I24:U24,$C$1:$O$1)+((Percent!V24*_xlfn.FORECAST.LINEAR($P$1:$Z$1,I24:U24,$C$1:$O$1))+Adjustment!W24))</f>
        <v>-26.708947024020368</v>
      </c>
      <c r="W24" s="42">
        <f>(_xlfn.FORECAST.LINEAR($P$1:$Z$1,J24:V24,$C$1:$O$1)+((Percent!W24*_xlfn.FORECAST.LINEAR($P$1:$Z$1,J24:V24,$C$1:$O$1))+Adjustment!X24))</f>
        <v>-30.847236049383305</v>
      </c>
      <c r="X24" s="42">
        <f>(_xlfn.FORECAST.LINEAR($P$1:$Z$1,K24:W24,$C$1:$O$1)+((Percent!X24*_xlfn.FORECAST.LINEAR($P$1:$Z$1,K24:W24,$C$1:$O$1))+Adjustment!Y24))</f>
        <v>-37.049888533059701</v>
      </c>
      <c r="Y24" s="42">
        <f>(_xlfn.FORECAST.LINEAR($P$1:$Z$1,L24:X24,$C$1:$O$1)+((Percent!Y24*_xlfn.FORECAST.LINEAR($P$1:$Z$1,L24:X24,$C$1:$O$1))+Adjustment!Z24))</f>
        <v>-44.087281718995776</v>
      </c>
      <c r="Z24" s="37"/>
    </row>
    <row r="25" spans="1:26" ht="16.350000000000001" customHeight="1" x14ac:dyDescent="0.25">
      <c r="A25" s="8" t="s">
        <v>56</v>
      </c>
      <c r="B25" s="8" t="s">
        <v>57</v>
      </c>
      <c r="C25" s="37" t="s">
        <v>57</v>
      </c>
      <c r="D25" s="37">
        <f>Base!D25+(Base!D25*Percent!E25)+Adjustment!E25</f>
        <v>7.3</v>
      </c>
      <c r="E25" s="37">
        <f>Base!E25+(Base!E25*Percent!F25)+Adjustment!F25</f>
        <v>8</v>
      </c>
      <c r="F25" s="37">
        <f>Base!F25+(Base!F25*Percent!G25)+Adjustment!G25</f>
        <v>8.4</v>
      </c>
      <c r="G25" s="37">
        <f>Base!G25+(Base!G25*Percent!H25)+Adjustment!H25</f>
        <v>8.8000000000000007</v>
      </c>
      <c r="H25" s="37">
        <f>Base!H25+(Base!H25*Percent!I25)+Adjustment!I25</f>
        <v>9.1</v>
      </c>
      <c r="I25" s="37">
        <f>Base!I25+(Base!I25*Percent!J25)+Adjustment!J25</f>
        <v>9.1</v>
      </c>
      <c r="J25" s="37">
        <f>Base!J25+(Base!J25*Percent!K25)+Adjustment!K25</f>
        <v>9.6</v>
      </c>
      <c r="K25" s="37">
        <f>Base!K25+(Base!K25*Percent!L25)+Adjustment!L25</f>
        <v>10</v>
      </c>
      <c r="L25" s="37">
        <f>Base!L25+(Base!L25*Percent!M25)+Adjustment!M25</f>
        <v>11.7</v>
      </c>
      <c r="M25" s="37">
        <f>Base!M25+(Base!M25*Percent!N25)+Adjustment!N25</f>
        <v>12.4</v>
      </c>
      <c r="N25" s="37">
        <f>Base!N25+(Base!N25*Percent!O25)+Adjustment!O25</f>
        <v>12.5</v>
      </c>
      <c r="O25" s="37">
        <f>Base!O25+(Base!O25*Percent!P25)+Adjustment!P25</f>
        <v>12.558844642857142</v>
      </c>
      <c r="P25" s="42">
        <f>(_xlfn.FORECAST.LINEAR($P$1:$Z$1,C25:O25,$C$1:$O$1)+((Percent!P25*_xlfn.FORECAST.LINEAR($P$1:$Z$1,C25:O25,$C$1:$O$1))+Adjustment!Q25))</f>
        <v>13.835517156012184</v>
      </c>
      <c r="Q25" s="42">
        <f>(_xlfn.FORECAST.LINEAR($P$1:$Z$1,D25:P25,$C$1:$O$1)+((Percent!Q25*_xlfn.FORECAST.LINEAR($P$1:$Z$1,D25:P25,$C$1:$O$1))+Adjustment!R25))</f>
        <v>13.284880573767055</v>
      </c>
      <c r="R25" s="42">
        <f>(_xlfn.FORECAST.LINEAR($P$1:$Z$1,E25:Q25,$C$1:$O$1)+((Percent!R25*_xlfn.FORECAST.LINEAR($P$1:$Z$1,E25:Q25,$C$1:$O$1))+Adjustment!S25))</f>
        <v>14.01845334585264</v>
      </c>
      <c r="S25" s="42">
        <f>(_xlfn.FORECAST.LINEAR($P$1:$Z$1,F25:R25,$C$1:$O$1)+((Percent!S25*_xlfn.FORECAST.LINEAR($P$1:$Z$1,F25:R25,$C$1:$O$1))+Adjustment!T25))</f>
        <v>15.14350278667064</v>
      </c>
      <c r="T25" s="42">
        <f>(_xlfn.FORECAST.LINEAR($P$1:$Z$1,G25:S25,$C$1:$O$1)+((Percent!T25*_xlfn.FORECAST.LINEAR($P$1:$Z$1,G25:S25,$C$1:$O$1))+Adjustment!U25))</f>
        <v>16.723592716534132</v>
      </c>
      <c r="U25" s="42">
        <f>(_xlfn.FORECAST.LINEAR($P$1:$Z$1,H25:T25,$C$1:$O$1)+((Percent!U25*_xlfn.FORECAST.LINEAR($P$1:$Z$1,H25:T25,$C$1:$O$1))+Adjustment!V25))</f>
        <v>19.076258848340142</v>
      </c>
      <c r="V25" s="42">
        <f>(_xlfn.FORECAST.LINEAR($P$1:$Z$1,I25:U25,$C$1:$O$1)+((Percent!V25*_xlfn.FORECAST.LINEAR($P$1:$Z$1,I25:U25,$C$1:$O$1))+Adjustment!W25))</f>
        <v>21.675110161626918</v>
      </c>
      <c r="W25" s="42">
        <f>(_xlfn.FORECAST.LINEAR($P$1:$Z$1,J25:V25,$C$1:$O$1)+((Percent!W25*_xlfn.FORECAST.LINEAR($P$1:$Z$1,J25:V25,$C$1:$O$1))+Adjustment!X25))</f>
        <v>23.592552176138451</v>
      </c>
      <c r="X25" s="42">
        <f>(_xlfn.FORECAST.LINEAR($P$1:$Z$1,K25:W25,$C$1:$O$1)+((Percent!X25*_xlfn.FORECAST.LINEAR($P$1:$Z$1,K25:W25,$C$1:$O$1))+Adjustment!Y25))</f>
        <v>27.245893883532574</v>
      </c>
      <c r="Y25" s="42">
        <f>(_xlfn.FORECAST.LINEAR($P$1:$Z$1,L25:X25,$C$1:$O$1)+((Percent!Y25*_xlfn.FORECAST.LINEAR($P$1:$Z$1,L25:X25,$C$1:$O$1))+Adjustment!Z25))</f>
        <v>34.289276048280342</v>
      </c>
      <c r="Z25" s="37"/>
    </row>
    <row r="26" spans="1:26" ht="16.350000000000001" customHeight="1" x14ac:dyDescent="0.25">
      <c r="A26" s="13" t="s">
        <v>58</v>
      </c>
      <c r="B26" s="13" t="s">
        <v>59</v>
      </c>
      <c r="C26" s="37" t="s">
        <v>59</v>
      </c>
      <c r="D26" s="37">
        <f>Base!D26+(Base!D26*Percent!E26)+Adjustment!E26</f>
        <v>13.5</v>
      </c>
      <c r="E26" s="37">
        <f>Base!E26+(Base!E26*Percent!F26)+Adjustment!F26</f>
        <v>12.9</v>
      </c>
      <c r="F26" s="37">
        <f>Base!F26+(Base!F26*Percent!G26)+Adjustment!G26</f>
        <v>14.6</v>
      </c>
      <c r="G26" s="37">
        <f>Base!G26+(Base!G26*Percent!H26)+Adjustment!H26</f>
        <v>14.8</v>
      </c>
      <c r="H26" s="37">
        <f>Base!H26+(Base!H26*Percent!I26)+Adjustment!I26</f>
        <v>14.5</v>
      </c>
      <c r="I26" s="37">
        <f>Base!I26+(Base!I26*Percent!J26)+Adjustment!J26</f>
        <v>15.3</v>
      </c>
      <c r="J26" s="37">
        <f>Base!J26+(Base!J26*Percent!K26)+Adjustment!K26</f>
        <v>17.2</v>
      </c>
      <c r="K26" s="37">
        <f>Base!K26+(Base!K26*Percent!L26)+Adjustment!L26</f>
        <v>18.399999999999999</v>
      </c>
      <c r="L26" s="37">
        <f>Base!L26+(Base!L26*Percent!M26)+Adjustment!M26</f>
        <v>18.399999999999999</v>
      </c>
      <c r="M26" s="37">
        <f>Base!M26+(Base!M26*Percent!N26)+Adjustment!N26</f>
        <v>17</v>
      </c>
      <c r="N26" s="37">
        <f>Base!N26+(Base!N26*Percent!O26)+Adjustment!O26</f>
        <v>16.600000000000001</v>
      </c>
      <c r="O26" s="37">
        <f>Base!O26+(Base!O26*Percent!P26)+Adjustment!P26</f>
        <v>16.477204171428571</v>
      </c>
      <c r="P26" s="42">
        <f>(_xlfn.FORECAST.LINEAR($P$1:$Z$1,C26:O26,$C$1:$O$1)+((Percent!P26*_xlfn.FORECAST.LINEAR($P$1:$Z$1,C26:O26,$C$1:$O$1))+Adjustment!Q26))</f>
        <v>18.78805052952951</v>
      </c>
      <c r="Q26" s="42">
        <f>(_xlfn.FORECAST.LINEAR($P$1:$Z$1,D26:P26,$C$1:$O$1)+((Percent!Q26*_xlfn.FORECAST.LINEAR($P$1:$Z$1,D26:P26,$C$1:$O$1))+Adjustment!R26))</f>
        <v>17.919460013249257</v>
      </c>
      <c r="R26" s="42">
        <f>(_xlfn.FORECAST.LINEAR($P$1:$Z$1,E26:Q26,$C$1:$O$1)+((Percent!R26*_xlfn.FORECAST.LINEAR($P$1:$Z$1,E26:Q26,$C$1:$O$1))+Adjustment!S26))</f>
        <v>17.954284662544627</v>
      </c>
      <c r="S26" s="42">
        <f>(_xlfn.FORECAST.LINEAR($P$1:$Z$1,F26:R26,$C$1:$O$1)+((Percent!S26*_xlfn.FORECAST.LINEAR($P$1:$Z$1,F26:R26,$C$1:$O$1))+Adjustment!T26))</f>
        <v>18.361670094438384</v>
      </c>
      <c r="T26" s="42">
        <f>(_xlfn.FORECAST.LINEAR($P$1:$Z$1,G26:S26,$C$1:$O$1)+((Percent!T26*_xlfn.FORECAST.LINEAR($P$1:$Z$1,G26:S26,$C$1:$O$1))+Adjustment!U26))</f>
        <v>18.918513955196232</v>
      </c>
      <c r="U26" s="42">
        <f>(_xlfn.FORECAST.LINEAR($P$1:$Z$1,H26:T26,$C$1:$O$1)+((Percent!U26*_xlfn.FORECAST.LINEAR($P$1:$Z$1,H26:T26,$C$1:$O$1))+Adjustment!V26))</f>
        <v>19.561999371569449</v>
      </c>
      <c r="V26" s="42">
        <f>(_xlfn.FORECAST.LINEAR($P$1:$Z$1,I26:U26,$C$1:$O$1)+((Percent!V26*_xlfn.FORECAST.LINEAR($P$1:$Z$1,I26:U26,$C$1:$O$1))+Adjustment!W26))</f>
        <v>19.812336654944708</v>
      </c>
      <c r="W26" s="42">
        <f>(_xlfn.FORECAST.LINEAR($P$1:$Z$1,J26:V26,$C$1:$O$1)+((Percent!W26*_xlfn.FORECAST.LINEAR($P$1:$Z$1,J26:V26,$C$1:$O$1))+Adjustment!X26))</f>
        <v>19.235384448631741</v>
      </c>
      <c r="X26" s="42">
        <f>(_xlfn.FORECAST.LINEAR($P$1:$Z$1,K26:W26,$C$1:$O$1)+((Percent!X26*_xlfn.FORECAST.LINEAR($P$1:$Z$1,K26:W26,$C$1:$O$1))+Adjustment!Y26))</f>
        <v>19.910382332290155</v>
      </c>
      <c r="Y26" s="42">
        <f>(_xlfn.FORECAST.LINEAR($P$1:$Z$1,L26:X26,$C$1:$O$1)+((Percent!Y26*_xlfn.FORECAST.LINEAR($P$1:$Z$1,L26:X26,$C$1:$O$1))+Adjustment!Z26))</f>
        <v>21.933641783696345</v>
      </c>
      <c r="Z26" s="37"/>
    </row>
    <row r="27" spans="1:26" ht="16.350000000000001" customHeight="1" x14ac:dyDescent="0.25">
      <c r="A27" s="14" t="s">
        <v>60</v>
      </c>
      <c r="B27" s="14" t="s">
        <v>61</v>
      </c>
      <c r="C27" s="37" t="s">
        <v>61</v>
      </c>
      <c r="D27" s="37">
        <f>Base!D27+(Base!D27*Percent!E27)+Adjustment!E27</f>
        <v>4.7</v>
      </c>
      <c r="E27" s="37">
        <f>Base!E27+(Base!E27*Percent!F27)+Adjustment!F27</f>
        <v>8.4</v>
      </c>
      <c r="F27" s="37">
        <f>Base!F27+(Base!F27*Percent!G27)+Adjustment!G27</f>
        <v>3.5</v>
      </c>
      <c r="G27" s="37">
        <f>Base!G27+(Base!G27*Percent!H27)+Adjustment!H27</f>
        <v>7</v>
      </c>
      <c r="H27" s="37">
        <f>Base!H27+(Base!H27*Percent!I27)+Adjustment!I27</f>
        <v>6.3</v>
      </c>
      <c r="I27" s="37">
        <f>Base!I27+(Base!I27*Percent!J27)+Adjustment!J27</f>
        <v>6.8</v>
      </c>
      <c r="J27" s="37">
        <f>Base!J27+(Base!J27*Percent!K27)+Adjustment!K27</f>
        <v>7.7</v>
      </c>
      <c r="K27" s="37">
        <f>Base!K27+(Base!K27*Percent!L27)+Adjustment!L27</f>
        <v>8.9</v>
      </c>
      <c r="L27" s="37">
        <f>Base!L27+(Base!L27*Percent!M27)+Adjustment!M27</f>
        <v>8.1</v>
      </c>
      <c r="M27" s="37">
        <f>Base!M27+(Base!M27*Percent!N27)+Adjustment!N27</f>
        <v>9.1</v>
      </c>
      <c r="N27" s="37">
        <f>Base!N27+(Base!N27*Percent!O27)+Adjustment!O27</f>
        <v>10.4</v>
      </c>
      <c r="O27" s="37">
        <f>Base!O27+(Base!O27*Percent!P27)+Adjustment!P27</f>
        <v>9.0423681428571427</v>
      </c>
      <c r="P27" s="42">
        <f>(_xlfn.FORECAST.LINEAR($P$1:$Z$1,C27:O27,$C$1:$O$1)+((Percent!P27*_xlfn.FORECAST.LINEAR($P$1:$Z$1,C27:O27,$C$1:$O$1))+Adjustment!Q27))</f>
        <v>10.641767320538175</v>
      </c>
      <c r="Q27" s="42">
        <f>(_xlfn.FORECAST.LINEAR($P$1:$Z$1,D27:P27,$C$1:$O$1)+((Percent!Q27*_xlfn.FORECAST.LINEAR($P$1:$Z$1,D27:P27,$C$1:$O$1))+Adjustment!R27))</f>
        <v>10.152019424029724</v>
      </c>
      <c r="R27" s="42">
        <f>(_xlfn.FORECAST.LINEAR($P$1:$Z$1,E27:Q27,$C$1:$O$1)+((Percent!R27*_xlfn.FORECAST.LINEAR($P$1:$Z$1,E27:Q27,$C$1:$O$1))+Adjustment!S27))</f>
        <v>11.258771387202332</v>
      </c>
      <c r="S27" s="42">
        <f>(_xlfn.FORECAST.LINEAR($P$1:$Z$1,F27:R27,$C$1:$O$1)+((Percent!S27*_xlfn.FORECAST.LINEAR($P$1:$Z$1,F27:R27,$C$1:$O$1))+Adjustment!T27))</f>
        <v>11.818850280737717</v>
      </c>
      <c r="T27" s="42">
        <f>(_xlfn.FORECAST.LINEAR($P$1:$Z$1,G27:S27,$C$1:$O$1)+((Percent!T27*_xlfn.FORECAST.LINEAR($P$1:$Z$1,G27:S27,$C$1:$O$1))+Adjustment!U27))</f>
        <v>13.154800213156298</v>
      </c>
      <c r="U27" s="42">
        <f>(_xlfn.FORECAST.LINEAR($P$1:$Z$1,H27:T27,$C$1:$O$1)+((Percent!U27*_xlfn.FORECAST.LINEAR($P$1:$Z$1,H27:T27,$C$1:$O$1))+Adjustment!V27))</f>
        <v>14.889596636251474</v>
      </c>
      <c r="V27" s="42">
        <f>(_xlfn.FORECAST.LINEAR($P$1:$Z$1,I27:U27,$C$1:$O$1)+((Percent!V27*_xlfn.FORECAST.LINEAR($P$1:$Z$1,I27:U27,$C$1:$O$1))+Adjustment!W27))</f>
        <v>16.835632655516697</v>
      </c>
      <c r="W27" s="42">
        <f>(_xlfn.FORECAST.LINEAR($P$1:$Z$1,J27:V27,$C$1:$O$1)+((Percent!W27*_xlfn.FORECAST.LINEAR($P$1:$Z$1,J27:V27,$C$1:$O$1))+Adjustment!X27))</f>
        <v>18.397168453452466</v>
      </c>
      <c r="X27" s="42">
        <f>(_xlfn.FORECAST.LINEAR($P$1:$Z$1,K27:W27,$C$1:$O$1)+((Percent!X27*_xlfn.FORECAST.LINEAR($P$1:$Z$1,K27:W27,$C$1:$O$1))+Adjustment!Y27))</f>
        <v>21.802506041195997</v>
      </c>
      <c r="Y27" s="42">
        <f>(_xlfn.FORECAST.LINEAR($P$1:$Z$1,L27:X27,$C$1:$O$1)+((Percent!Y27*_xlfn.FORECAST.LINEAR($P$1:$Z$1,L27:X27,$C$1:$O$1))+Adjustment!Z27))</f>
        <v>27.395355727014149</v>
      </c>
      <c r="Z27" s="37"/>
    </row>
    <row r="28" spans="1:26" ht="16.350000000000001" customHeight="1" x14ac:dyDescent="0.25">
      <c r="A28" s="14" t="s">
        <v>62</v>
      </c>
      <c r="B28" s="14" t="s">
        <v>63</v>
      </c>
      <c r="C28" s="37" t="s">
        <v>63</v>
      </c>
      <c r="D28" s="37">
        <f>Base!D28+(Base!D28*Percent!E28)+Adjustment!E28</f>
        <v>0.2</v>
      </c>
      <c r="E28" s="37">
        <f>Base!E28+(Base!E28*Percent!F28)+Adjustment!F28</f>
        <v>-5.2</v>
      </c>
      <c r="F28" s="37">
        <f>Base!F28+(Base!F28*Percent!G28)+Adjustment!G28</f>
        <v>-4.0999999999999996</v>
      </c>
      <c r="G28" s="37">
        <f>Base!G28+(Base!G28*Percent!H28)+Adjustment!H28</f>
        <v>-1.2</v>
      </c>
      <c r="H28" s="37">
        <f>Base!H28+(Base!H28*Percent!I28)+Adjustment!I28</f>
        <v>-1</v>
      </c>
      <c r="I28" s="37">
        <f>Base!I28+(Base!I28*Percent!J28)+Adjustment!J28</f>
        <v>5.2</v>
      </c>
      <c r="J28" s="37">
        <f>Base!J28+(Base!J28*Percent!K28)+Adjustment!K28</f>
        <v>2.5</v>
      </c>
      <c r="K28" s="37">
        <f>Base!K28+(Base!K28*Percent!L28)+Adjustment!L28</f>
        <v>0.4</v>
      </c>
      <c r="L28" s="37">
        <f>Base!L28+(Base!L28*Percent!M28)+Adjustment!M28</f>
        <v>4.8</v>
      </c>
      <c r="M28" s="37">
        <f>Base!M28+(Base!M28*Percent!N28)+Adjustment!N28</f>
        <v>0.9</v>
      </c>
      <c r="N28" s="37">
        <f>Base!N28+(Base!N28*Percent!O28)+Adjustment!O28</f>
        <v>2.7</v>
      </c>
      <c r="O28" s="37">
        <f>Base!O28+(Base!O28*Percent!P28)+Adjustment!P28</f>
        <v>-1.8084736285714287</v>
      </c>
      <c r="P28" s="42">
        <f>(_xlfn.FORECAST.LINEAR($P$1:$Z$1,C28:O28,$C$1:$O$1)+((Percent!P28*_xlfn.FORECAST.LINEAR($P$1:$Z$1,C28:O28,$C$1:$O$1))+Adjustment!Q28))</f>
        <v>2.943215768831303</v>
      </c>
      <c r="Q28" s="42">
        <f>(_xlfn.FORECAST.LINEAR($P$1:$Z$1,D28:P28,$C$1:$O$1)+((Percent!Q28*_xlfn.FORECAST.LINEAR($P$1:$Z$1,D28:P28,$C$1:$O$1))+Adjustment!R28))</f>
        <v>3.624548521181437</v>
      </c>
      <c r="R28" s="42">
        <f>(_xlfn.FORECAST.LINEAR($P$1:$Z$1,E28:Q28,$C$1:$O$1)+((Percent!R28*_xlfn.FORECAST.LINEAR($P$1:$Z$1,E28:Q28,$C$1:$O$1))+Adjustment!S28))</f>
        <v>3.807636574014468</v>
      </c>
      <c r="S28" s="42">
        <f>(_xlfn.FORECAST.LINEAR($P$1:$Z$1,F28:R28,$C$1:$O$1)+((Percent!S28*_xlfn.FORECAST.LINEAR($P$1:$Z$1,F28:R28,$C$1:$O$1))+Adjustment!T28))</f>
        <v>3.6632676008078553</v>
      </c>
      <c r="T28" s="42">
        <f>(_xlfn.FORECAST.LINEAR($P$1:$Z$1,G28:S28,$C$1:$O$1)+((Percent!T28*_xlfn.FORECAST.LINEAR($P$1:$Z$1,G28:S28,$C$1:$O$1))+Adjustment!U28))</f>
        <v>3.6427390515204796</v>
      </c>
      <c r="U28" s="42">
        <f>(_xlfn.FORECAST.LINEAR($P$1:$Z$1,H28:T28,$C$1:$O$1)+((Percent!U28*_xlfn.FORECAST.LINEAR($P$1:$Z$1,H28:T28,$C$1:$O$1))+Adjustment!V28))</f>
        <v>3.2756434706220698</v>
      </c>
      <c r="V28" s="42">
        <f>(_xlfn.FORECAST.LINEAR($P$1:$Z$1,I28:U28,$C$1:$O$1)+((Percent!V28*_xlfn.FORECAST.LINEAR($P$1:$Z$1,I28:U28,$C$1:$O$1))+Adjustment!W28))</f>
        <v>4.5629362392892521</v>
      </c>
      <c r="W28" s="42">
        <f>(_xlfn.FORECAST.LINEAR($P$1:$Z$1,J28:V28,$C$1:$O$1)+((Percent!W28*_xlfn.FORECAST.LINEAR($P$1:$Z$1,J28:V28,$C$1:$O$1))+Adjustment!X28))</f>
        <v>5.5508067551960583</v>
      </c>
      <c r="X28" s="42">
        <f>(_xlfn.FORECAST.LINEAR($P$1:$Z$1,K28:W28,$C$1:$O$1)+((Percent!X28*_xlfn.FORECAST.LINEAR($P$1:$Z$1,K28:W28,$C$1:$O$1))+Adjustment!Y28))</f>
        <v>6.3101662337707491</v>
      </c>
      <c r="Y28" s="42">
        <f>(_xlfn.FORECAST.LINEAR($P$1:$Z$1,L28:X28,$C$1:$O$1)+((Percent!Y28*_xlfn.FORECAST.LINEAR($P$1:$Z$1,L28:X28,$C$1:$O$1))+Adjustment!Z28))</f>
        <v>9.5071937749687372</v>
      </c>
      <c r="Z28" s="37"/>
    </row>
    <row r="29" spans="1:26" ht="16.350000000000001" customHeight="1" x14ac:dyDescent="0.25">
      <c r="A29" s="15" t="s">
        <v>64</v>
      </c>
      <c r="B29" s="15" t="s">
        <v>65</v>
      </c>
      <c r="C29" s="37" t="s">
        <v>65</v>
      </c>
      <c r="D29" s="37">
        <f>Base!D29+(Base!D29*Percent!E29)+Adjustment!E29</f>
        <v>1.6</v>
      </c>
      <c r="E29" s="37">
        <f>Base!E29+(Base!E29*Percent!F29)+Adjustment!F29</f>
        <v>1.5</v>
      </c>
      <c r="F29" s="37">
        <f>Base!F29+(Base!F29*Percent!G29)+Adjustment!G29</f>
        <v>1.4</v>
      </c>
      <c r="G29" s="37">
        <f>Base!G29+(Base!G29*Percent!H29)+Adjustment!H29</f>
        <v>2</v>
      </c>
      <c r="H29" s="37">
        <f>Base!H29+(Base!H29*Percent!I29)+Adjustment!I29</f>
        <v>1.9</v>
      </c>
      <c r="I29" s="37">
        <f>Base!I29+(Base!I29*Percent!J29)+Adjustment!J29</f>
        <v>2</v>
      </c>
      <c r="J29" s="37">
        <f>Base!J29+(Base!J29*Percent!K29)+Adjustment!K29</f>
        <v>2.2000000000000002</v>
      </c>
      <c r="K29" s="37">
        <f>Base!K29+(Base!K29*Percent!L29)+Adjustment!L29</f>
        <v>2.6</v>
      </c>
      <c r="L29" s="37">
        <f>Base!L29+(Base!L29*Percent!M29)+Adjustment!M29</f>
        <v>2.7</v>
      </c>
      <c r="M29" s="37">
        <f>Base!M29+(Base!M29*Percent!N29)+Adjustment!N29</f>
        <v>3.2</v>
      </c>
      <c r="N29" s="37">
        <f>Base!N29+(Base!N29*Percent!O29)+Adjustment!O29</f>
        <v>3.1</v>
      </c>
      <c r="O29" s="37">
        <f>Base!O29+(Base!O29*Percent!P29)+Adjustment!P29</f>
        <v>0.4018830285714286</v>
      </c>
      <c r="P29" s="42">
        <f>(_xlfn.FORECAST.LINEAR($P$1:$Z$1,C29:O29,$C$1:$O$1)+((Percent!P29*_xlfn.FORECAST.LINEAR($P$1:$Z$1,C29:O29,$C$1:$O$1))+Adjustment!Q29))</f>
        <v>2.3831517116317991</v>
      </c>
      <c r="Q29" s="42">
        <f>(_xlfn.FORECAST.LINEAR($P$1:$Z$1,D29:P29,$C$1:$O$1)+((Percent!Q29*_xlfn.FORECAST.LINEAR($P$1:$Z$1,D29:P29,$C$1:$O$1))+Adjustment!R29))</f>
        <v>2.3723136509429543</v>
      </c>
      <c r="R29" s="42">
        <f>(_xlfn.FORECAST.LINEAR($P$1:$Z$1,E29:Q29,$C$1:$O$1)+((Percent!R29*_xlfn.FORECAST.LINEAR($P$1:$Z$1,E29:Q29,$C$1:$O$1))+Adjustment!S29))</f>
        <v>2.3628435086760247</v>
      </c>
      <c r="S29" s="42">
        <f>(_xlfn.FORECAST.LINEAR($P$1:$Z$1,F29:R29,$C$1:$O$1)+((Percent!S29*_xlfn.FORECAST.LINEAR($P$1:$Z$1,F29:R29,$C$1:$O$1))+Adjustment!T29))</f>
        <v>2.2768049676721724</v>
      </c>
      <c r="T29" s="42">
        <f>(_xlfn.FORECAST.LINEAR($P$1:$Z$1,G29:S29,$C$1:$O$1)+((Percent!T29*_xlfn.FORECAST.LINEAR($P$1:$Z$1,G29:S29,$C$1:$O$1))+Adjustment!U29))</f>
        <v>2.2446286351022424</v>
      </c>
      <c r="U29" s="42">
        <f>(_xlfn.FORECAST.LINEAR($P$1:$Z$1,H29:T29,$C$1:$O$1)+((Percent!U29*_xlfn.FORECAST.LINEAR($P$1:$Z$1,H29:T29,$C$1:$O$1))+Adjustment!V29))</f>
        <v>2.1504970805237016</v>
      </c>
      <c r="V29" s="42">
        <f>(_xlfn.FORECAST.LINEAR($P$1:$Z$1,I29:U29,$C$1:$O$1)+((Percent!V29*_xlfn.FORECAST.LINEAR($P$1:$Z$1,I29:U29,$C$1:$O$1))+Adjustment!W29))</f>
        <v>1.9100395763267333</v>
      </c>
      <c r="W29" s="42">
        <f>(_xlfn.FORECAST.LINEAR($P$1:$Z$1,J29:V29,$C$1:$O$1)+((Percent!W29*_xlfn.FORECAST.LINEAR($P$1:$Z$1,J29:V29,$C$1:$O$1))+Adjustment!X29))</f>
        <v>1.4600801602700342</v>
      </c>
      <c r="X29" s="42">
        <f>(_xlfn.FORECAST.LINEAR($P$1:$Z$1,K29:W29,$C$1:$O$1)+((Percent!X29*_xlfn.FORECAST.LINEAR($P$1:$Z$1,K29:W29,$C$1:$O$1))+Adjustment!Y29))</f>
        <v>1.0388018773172432</v>
      </c>
      <c r="Y29" s="42">
        <f>(_xlfn.FORECAST.LINEAR($P$1:$Z$1,L29:X29,$C$1:$O$1)+((Percent!Y29*_xlfn.FORECAST.LINEAR($P$1:$Z$1,L29:X29,$C$1:$O$1))+Adjustment!Z29))</f>
        <v>0.52533742756169644</v>
      </c>
      <c r="Z29" s="37"/>
    </row>
    <row r="30" spans="1:26" ht="16.350000000000001" customHeight="1" x14ac:dyDescent="0.25">
      <c r="A30" s="19" t="s">
        <v>66</v>
      </c>
      <c r="B30" s="19" t="s">
        <v>67</v>
      </c>
      <c r="C30" s="37" t="s">
        <v>67</v>
      </c>
      <c r="D30" s="37">
        <f>Base!D30+(Base!D30*Percent!E30)+Adjustment!E30</f>
        <v>89.6</v>
      </c>
      <c r="E30" s="37">
        <f>Base!E30+(Base!E30*Percent!F30)+Adjustment!F30</f>
        <v>95.6</v>
      </c>
      <c r="F30" s="37">
        <f>Base!F30+(Base!F30*Percent!G30)+Adjustment!G30</f>
        <v>101.7</v>
      </c>
      <c r="G30" s="37">
        <f>Base!G30+(Base!G30*Percent!H30)+Adjustment!H30</f>
        <v>104.9</v>
      </c>
      <c r="H30" s="37">
        <f>Base!H30+(Base!H30*Percent!I30)+Adjustment!I30</f>
        <v>110.5</v>
      </c>
      <c r="I30" s="37">
        <f>Base!I30+(Base!I30*Percent!J30)+Adjustment!J30</f>
        <v>118.3</v>
      </c>
      <c r="J30" s="37">
        <f>Base!J30+(Base!J30*Percent!K30)+Adjustment!K30</f>
        <v>132.69999999999999</v>
      </c>
      <c r="K30" s="37">
        <f>Base!K30+(Base!K30*Percent!L30)+Adjustment!L30</f>
        <v>138.69999999999999</v>
      </c>
      <c r="L30" s="37">
        <f>Base!L30+(Base!L30*Percent!M30)+Adjustment!M30</f>
        <v>143.9</v>
      </c>
      <c r="M30" s="37">
        <f>Base!M30+(Base!M30*Percent!N30)+Adjustment!N30</f>
        <v>149.5</v>
      </c>
      <c r="N30" s="37">
        <f>Base!N30+(Base!N30*Percent!O30)+Adjustment!O30</f>
        <v>150.5</v>
      </c>
      <c r="O30" s="37">
        <f>Base!O30+(Base!O30*Percent!P30)+Adjustment!P30</f>
        <v>147.59154224285714</v>
      </c>
      <c r="P30" s="42">
        <f>(_xlfn.FORECAST.LINEAR($P$1:$Z$1,C30:O30,$C$1:$O$1)+((Percent!P30*_xlfn.FORECAST.LINEAR($P$1:$Z$1,C30:O30,$C$1:$O$1))+Adjustment!Q30))</f>
        <v>170.28372205797348</v>
      </c>
      <c r="Q30" s="42">
        <f>(_xlfn.FORECAST.LINEAR($P$1:$Z$1,D30:P30,$C$1:$O$1)+((Percent!Q30*_xlfn.FORECAST.LINEAR($P$1:$Z$1,D30:P30,$C$1:$O$1))+Adjustment!R30))</f>
        <v>163.61335594839406</v>
      </c>
      <c r="R30" s="42">
        <f>(_xlfn.FORECAST.LINEAR($P$1:$Z$1,E30:Q30,$C$1:$O$1)+((Percent!R30*_xlfn.FORECAST.LINEAR($P$1:$Z$1,E30:Q30,$C$1:$O$1))+Adjustment!S30))</f>
        <v>171.26719330920685</v>
      </c>
      <c r="S30" s="42">
        <f>(_xlfn.FORECAST.LINEAR($P$1:$Z$1,F30:R30,$C$1:$O$1)+((Percent!S30*_xlfn.FORECAST.LINEAR($P$1:$Z$1,F30:R30,$C$1:$O$1))+Adjustment!T30))</f>
        <v>182.85812414894502</v>
      </c>
      <c r="T30" s="42">
        <f>(_xlfn.FORECAST.LINEAR($P$1:$Z$1,G30:S30,$C$1:$O$1)+((Percent!T30*_xlfn.FORECAST.LINEAR($P$1:$Z$1,G30:S30,$C$1:$O$1))+Adjustment!U30))</f>
        <v>197.94133248457788</v>
      </c>
      <c r="U30" s="42">
        <f>(_xlfn.FORECAST.LINEAR($P$1:$Z$1,H30:T30,$C$1:$O$1)+((Percent!U30*_xlfn.FORECAST.LINEAR($P$1:$Z$1,H30:T30,$C$1:$O$1))+Adjustment!V30))</f>
        <v>219.94575628082188</v>
      </c>
      <c r="V30" s="42">
        <f>(_xlfn.FORECAST.LINEAR($P$1:$Z$1,I30:U30,$C$1:$O$1)+((Percent!V30*_xlfn.FORECAST.LINEAR($P$1:$Z$1,I30:U30,$C$1:$O$1))+Adjustment!W30))</f>
        <v>244.26206249797514</v>
      </c>
      <c r="W30" s="42">
        <f>(_xlfn.FORECAST.LINEAR($P$1:$Z$1,J30:V30,$C$1:$O$1)+((Percent!W30*_xlfn.FORECAST.LINEAR($P$1:$Z$1,J30:V30,$C$1:$O$1))+Adjustment!X30))</f>
        <v>262.7567775296954</v>
      </c>
      <c r="X30" s="42">
        <f>(_xlfn.FORECAST.LINEAR($P$1:$Z$1,K30:W30,$C$1:$O$1)+((Percent!X30*_xlfn.FORECAST.LINEAR($P$1:$Z$1,K30:W30,$C$1:$O$1))+Adjustment!Y30))</f>
        <v>302.14999289670567</v>
      </c>
      <c r="Y30" s="42">
        <f>(_xlfn.FORECAST.LINEAR($P$1:$Z$1,L30:X30,$C$1:$O$1)+((Percent!Y30*_xlfn.FORECAST.LINEAR($P$1:$Z$1,L30:X30,$C$1:$O$1))+Adjustment!Z30))</f>
        <v>374.46074292128378</v>
      </c>
      <c r="Z30" s="37"/>
    </row>
    <row r="31" spans="1:26" ht="16.350000000000001" customHeight="1" x14ac:dyDescent="0.25">
      <c r="A31" s="11" t="s">
        <v>68</v>
      </c>
      <c r="B31" s="11" t="s">
        <v>69</v>
      </c>
      <c r="C31" s="37" t="s">
        <v>69</v>
      </c>
      <c r="D31" s="37">
        <f>Base!D31+(Base!D31*Percent!E31)+Adjustment!E31</f>
        <v>85.8</v>
      </c>
      <c r="E31" s="37">
        <f>Base!E31+(Base!E31*Percent!F31)+Adjustment!F31</f>
        <v>91.3</v>
      </c>
      <c r="F31" s="37">
        <f>Base!F31+(Base!F31*Percent!G31)+Adjustment!G31</f>
        <v>97</v>
      </c>
      <c r="G31" s="37">
        <f>Base!G31+(Base!G31*Percent!H31)+Adjustment!H31</f>
        <v>99.8</v>
      </c>
      <c r="H31" s="37">
        <f>Base!H31+(Base!H31*Percent!I31)+Adjustment!I31</f>
        <v>104.2</v>
      </c>
      <c r="I31" s="37">
        <f>Base!I31+(Base!I31*Percent!J31)+Adjustment!J31</f>
        <v>109.8</v>
      </c>
      <c r="J31" s="37">
        <f>Base!J31+(Base!J31*Percent!K31)+Adjustment!K31</f>
        <v>118.3</v>
      </c>
      <c r="K31" s="37">
        <f>Base!K31+(Base!K31*Percent!L31)+Adjustment!L31</f>
        <v>123.1</v>
      </c>
      <c r="L31" s="37">
        <f>Base!L31+(Base!L31*Percent!M31)+Adjustment!M31</f>
        <v>129.80000000000001</v>
      </c>
      <c r="M31" s="37">
        <f>Base!M31+(Base!M31*Percent!N31)+Adjustment!N31</f>
        <v>130.6</v>
      </c>
      <c r="N31" s="37">
        <f>Base!N31+(Base!N31*Percent!O31)+Adjustment!O31</f>
        <v>131.5</v>
      </c>
      <c r="O31" s="37">
        <f>Base!O31+(Base!O31*Percent!P31)+Adjustment!P31</f>
        <v>132.82234094285712</v>
      </c>
      <c r="P31" s="42">
        <f>(_xlfn.FORECAST.LINEAR($P$1:$Z$1,C31:O31,$C$1:$O$1)+((Percent!P31*_xlfn.FORECAST.LINEAR($P$1:$Z$1,C31:O31,$C$1:$O$1))+Adjustment!Q31))</f>
        <v>148.34733228759063</v>
      </c>
      <c r="Q31" s="42">
        <f>(_xlfn.FORECAST.LINEAR($P$1:$Z$1,D31:P31,$C$1:$O$1)+((Percent!Q31*_xlfn.FORECAST.LINEAR($P$1:$Z$1,D31:P31,$C$1:$O$1))+Adjustment!R31))</f>
        <v>141.75080431690478</v>
      </c>
      <c r="R31" s="42">
        <f>(_xlfn.FORECAST.LINEAR($P$1:$Z$1,E31:Q31,$C$1:$O$1)+((Percent!R31*_xlfn.FORECAST.LINEAR($P$1:$Z$1,E31:Q31,$C$1:$O$1))+Adjustment!S31))</f>
        <v>146.75531558779437</v>
      </c>
      <c r="S31" s="42">
        <f>(_xlfn.FORECAST.LINEAR($P$1:$Z$1,F31:R31,$C$1:$O$1)+((Percent!S31*_xlfn.FORECAST.LINEAR($P$1:$Z$1,F31:R31,$C$1:$O$1))+Adjustment!T31))</f>
        <v>154.943627622061</v>
      </c>
      <c r="T31" s="42">
        <f>(_xlfn.FORECAST.LINEAR($P$1:$Z$1,G31:S31,$C$1:$O$1)+((Percent!T31*_xlfn.FORECAST.LINEAR($P$1:$Z$1,G31:S31,$C$1:$O$1))+Adjustment!U31))</f>
        <v>165.87216154030853</v>
      </c>
      <c r="U31" s="42">
        <f>(_xlfn.FORECAST.LINEAR($P$1:$Z$1,H31:T31,$C$1:$O$1)+((Percent!U31*_xlfn.FORECAST.LINEAR($P$1:$Z$1,H31:T31,$C$1:$O$1))+Adjustment!V31))</f>
        <v>182.24037007386895</v>
      </c>
      <c r="V31" s="42">
        <f>(_xlfn.FORECAST.LINEAR($P$1:$Z$1,I31:U31,$C$1:$O$1)+((Percent!V31*_xlfn.FORECAST.LINEAR($P$1:$Z$1,I31:U31,$C$1:$O$1))+Adjustment!W31))</f>
        <v>199.90101809323787</v>
      </c>
      <c r="W31" s="42">
        <f>(_xlfn.FORECAST.LINEAR($P$1:$Z$1,J31:V31,$C$1:$O$1)+((Percent!W31*_xlfn.FORECAST.LINEAR($P$1:$Z$1,J31:V31,$C$1:$O$1))+Adjustment!X31))</f>
        <v>211.10844357615576</v>
      </c>
      <c r="X31" s="42">
        <f>(_xlfn.FORECAST.LINEAR($P$1:$Z$1,K31:W31,$C$1:$O$1)+((Percent!X31*_xlfn.FORECAST.LINEAR($P$1:$Z$1,K31:W31,$C$1:$O$1))+Adjustment!Y31))</f>
        <v>237.52085844525203</v>
      </c>
      <c r="Y31" s="42">
        <f>(_xlfn.FORECAST.LINEAR($P$1:$Z$1,L31:X31,$C$1:$O$1)+((Percent!Y31*_xlfn.FORECAST.LINEAR($P$1:$Z$1,L31:X31,$C$1:$O$1))+Adjustment!Z31))</f>
        <v>288.6188495606724</v>
      </c>
      <c r="Z31" s="37"/>
    </row>
    <row r="32" spans="1:26" ht="16.350000000000001" customHeight="1" x14ac:dyDescent="0.25">
      <c r="A32" s="7" t="s">
        <v>70</v>
      </c>
      <c r="B32" s="7" t="s">
        <v>71</v>
      </c>
      <c r="C32" s="37" t="s">
        <v>71</v>
      </c>
      <c r="D32" s="37">
        <f>Base!D32+(Base!D32*Percent!E32)+Adjustment!E32</f>
        <v>3</v>
      </c>
      <c r="E32" s="37">
        <f>Base!E32+(Base!E32*Percent!F32)+Adjustment!F32</f>
        <v>3.8</v>
      </c>
      <c r="F32" s="37">
        <f>Base!F32+(Base!F32*Percent!G32)+Adjustment!G32</f>
        <v>4.2</v>
      </c>
      <c r="G32" s="37">
        <f>Base!G32+(Base!G32*Percent!H32)+Adjustment!H32</f>
        <v>4.4000000000000004</v>
      </c>
      <c r="H32" s="37">
        <f>Base!H32+(Base!H32*Percent!I32)+Adjustment!I32</f>
        <v>6</v>
      </c>
      <c r="I32" s="37">
        <f>Base!I32+(Base!I32*Percent!J32)+Adjustment!J32</f>
        <v>8</v>
      </c>
      <c r="J32" s="37">
        <f>Base!J32+(Base!J32*Percent!K32)+Adjustment!K32</f>
        <v>14</v>
      </c>
      <c r="K32" s="37">
        <f>Base!K32+(Base!K32*Percent!L32)+Adjustment!L32</f>
        <v>15.5</v>
      </c>
      <c r="L32" s="37">
        <f>Base!L32+(Base!L32*Percent!M32)+Adjustment!M32</f>
        <v>13.8</v>
      </c>
      <c r="M32" s="37">
        <f>Base!M32+(Base!M32*Percent!N32)+Adjustment!N32</f>
        <v>18</v>
      </c>
      <c r="N32" s="37">
        <f>Base!N32+(Base!N32*Percent!O32)+Adjustment!O32</f>
        <v>17.7</v>
      </c>
      <c r="O32" s="37">
        <f>Base!O32+(Base!O32*Percent!P32)+Adjustment!P32</f>
        <v>13.161669185714285</v>
      </c>
      <c r="P32" s="42">
        <f>(_xlfn.FORECAST.LINEAR($P$1:$Z$1,C32:O32,$C$1:$O$1)+((Percent!P32*_xlfn.FORECAST.LINEAR($P$1:$Z$1,C32:O32,$C$1:$O$1))+Adjustment!Q32))</f>
        <v>20.77849707285295</v>
      </c>
      <c r="Q32" s="42">
        <f>(_xlfn.FORECAST.LINEAR($P$1:$Z$1,D32:P32,$C$1:$O$1)+((Percent!Q32*_xlfn.FORECAST.LINEAR($P$1:$Z$1,D32:P32,$C$1:$O$1))+Adjustment!R32))</f>
        <v>20.693617023436975</v>
      </c>
      <c r="R32" s="42">
        <f>(_xlfn.FORECAST.LINEAR($P$1:$Z$1,E32:Q32,$C$1:$O$1)+((Percent!R32*_xlfn.FORECAST.LINEAR($P$1:$Z$1,E32:Q32,$C$1:$O$1))+Adjustment!S32))</f>
        <v>23.15867959202313</v>
      </c>
      <c r="S32" s="42">
        <f>(_xlfn.FORECAST.LINEAR($P$1:$Z$1,F32:R32,$C$1:$O$1)+((Percent!S32*_xlfn.FORECAST.LINEAR($P$1:$Z$1,F32:R32,$C$1:$O$1))+Adjustment!T32))</f>
        <v>26.292485745612918</v>
      </c>
      <c r="T32" s="42">
        <f>(_xlfn.FORECAST.LINEAR($P$1:$Z$1,G32:S32,$C$1:$O$1)+((Percent!T32*_xlfn.FORECAST.LINEAR($P$1:$Z$1,G32:S32,$C$1:$O$1))+Adjustment!U32))</f>
        <v>30.003882359163871</v>
      </c>
      <c r="U32" s="42">
        <f>(_xlfn.FORECAST.LINEAR($P$1:$Z$1,H32:T32,$C$1:$O$1)+((Percent!U32*_xlfn.FORECAST.LINEAR($P$1:$Z$1,H32:T32,$C$1:$O$1))+Adjustment!V32))</f>
        <v>35.089990811754539</v>
      </c>
      <c r="V32" s="42">
        <f>(_xlfn.FORECAST.LINEAR($P$1:$Z$1,I32:U32,$C$1:$O$1)+((Percent!V32*_xlfn.FORECAST.LINEAR($P$1:$Z$1,I32:U32,$C$1:$O$1))+Adjustment!W32))</f>
        <v>40.995618839269838</v>
      </c>
      <c r="W32" s="42">
        <f>(_xlfn.FORECAST.LINEAR($P$1:$Z$1,J32:V32,$C$1:$O$1)+((Percent!W32*_xlfn.FORECAST.LINEAR($P$1:$Z$1,J32:V32,$C$1:$O$1))+Adjustment!X32))</f>
        <v>47.551546887372773</v>
      </c>
      <c r="X32" s="42">
        <f>(_xlfn.FORECAST.LINEAR($P$1:$Z$1,K32:W32,$C$1:$O$1)+((Percent!X32*_xlfn.FORECAST.LINEAR($P$1:$Z$1,K32:W32,$C$1:$O$1))+Adjustment!Y32))</f>
        <v>59.509091805969831</v>
      </c>
      <c r="Y32" s="42">
        <f>(_xlfn.FORECAST.LINEAR($P$1:$Z$1,L32:X32,$C$1:$O$1)+((Percent!Y32*_xlfn.FORECAST.LINEAR($P$1:$Z$1,L32:X32,$C$1:$O$1))+Adjustment!Z32))</f>
        <v>79.03486669077985</v>
      </c>
      <c r="Z32" s="37"/>
    </row>
    <row r="33" spans="1:26" ht="16.350000000000001" customHeight="1" x14ac:dyDescent="0.25">
      <c r="A33" s="8" t="s">
        <v>72</v>
      </c>
      <c r="B33" s="8" t="s">
        <v>73</v>
      </c>
      <c r="C33" s="37" t="s">
        <v>73</v>
      </c>
      <c r="D33" s="37">
        <f>Base!D33+(Base!D33*Percent!E33)+Adjustment!E33</f>
        <v>2.9</v>
      </c>
      <c r="E33" s="37">
        <f>Base!E33+(Base!E33*Percent!F33)+Adjustment!F33</f>
        <v>3.6</v>
      </c>
      <c r="F33" s="37">
        <f>Base!F33+(Base!F33*Percent!G33)+Adjustment!G33</f>
        <v>4.0999999999999996</v>
      </c>
      <c r="G33" s="37">
        <f>Base!G33+(Base!G33*Percent!H33)+Adjustment!H33</f>
        <v>4.3</v>
      </c>
      <c r="H33" s="37">
        <f>Base!H33+(Base!H33*Percent!I33)+Adjustment!I33</f>
        <v>5.9</v>
      </c>
      <c r="I33" s="37">
        <f>Base!I33+(Base!I33*Percent!J33)+Adjustment!J33</f>
        <v>8</v>
      </c>
      <c r="J33" s="37">
        <f>Base!J33+(Base!J33*Percent!K33)+Adjustment!K33</f>
        <v>14</v>
      </c>
      <c r="K33" s="37">
        <f>Base!K33+(Base!K33*Percent!L33)+Adjustment!L33</f>
        <v>15.4</v>
      </c>
      <c r="L33" s="37">
        <f>Base!L33+(Base!L33*Percent!M33)+Adjustment!M33</f>
        <v>13.7</v>
      </c>
      <c r="M33" s="37">
        <f>Base!M33+(Base!M33*Percent!N33)+Adjustment!N33</f>
        <v>14.6</v>
      </c>
      <c r="N33" s="37">
        <f>Base!N33+(Base!N33*Percent!O33)+Adjustment!O33</f>
        <v>14.2</v>
      </c>
      <c r="O33" s="37">
        <f>Base!O33+(Base!O33*Percent!P33)+Adjustment!P33</f>
        <v>10.649900257142857</v>
      </c>
      <c r="P33" s="42">
        <f>(_xlfn.FORECAST.LINEAR($P$1:$Z$1,C33:O33,$C$1:$O$1)+((Percent!P33*_xlfn.FORECAST.LINEAR($P$1:$Z$1,C33:O33,$C$1:$O$1))+Adjustment!Q33))</f>
        <v>17.789682875986841</v>
      </c>
      <c r="Q33" s="42">
        <f>(_xlfn.FORECAST.LINEAR($P$1:$Z$1,D33:P33,$C$1:$O$1)+((Percent!Q33*_xlfn.FORECAST.LINEAR($P$1:$Z$1,D33:P33,$C$1:$O$1))+Adjustment!R33))</f>
        <v>17.602751649166269</v>
      </c>
      <c r="R33" s="42">
        <f>(_xlfn.FORECAST.LINEAR($P$1:$Z$1,E33:Q33,$C$1:$O$1)+((Percent!R33*_xlfn.FORECAST.LINEAR($P$1:$Z$1,E33:Q33,$C$1:$O$1))+Adjustment!S33))</f>
        <v>19.33279054007685</v>
      </c>
      <c r="S33" s="42">
        <f>(_xlfn.FORECAST.LINEAR($P$1:$Z$1,F33:R33,$C$1:$O$1)+((Percent!S33*_xlfn.FORECAST.LINEAR($P$1:$Z$1,F33:R33,$C$1:$O$1))+Adjustment!T33))</f>
        <v>21.464259256418625</v>
      </c>
      <c r="T33" s="42">
        <f>(_xlfn.FORECAST.LINEAR($P$1:$Z$1,G33:S33,$C$1:$O$1)+((Percent!T33*_xlfn.FORECAST.LINEAR($P$1:$Z$1,G33:S33,$C$1:$O$1))+Adjustment!U33))</f>
        <v>23.816341397067667</v>
      </c>
      <c r="U33" s="42">
        <f>(_xlfn.FORECAST.LINEAR($P$1:$Z$1,H33:T33,$C$1:$O$1)+((Percent!U33*_xlfn.FORECAST.LINEAR($P$1:$Z$1,H33:T33,$C$1:$O$1))+Adjustment!V33))</f>
        <v>26.964996252730366</v>
      </c>
      <c r="V33" s="42">
        <f>(_xlfn.FORECAST.LINEAR($P$1:$Z$1,I33:U33,$C$1:$O$1)+((Percent!V33*_xlfn.FORECAST.LINEAR($P$1:$Z$1,I33:U33,$C$1:$O$1))+Adjustment!W33))</f>
        <v>30.472976565112798</v>
      </c>
      <c r="W33" s="42">
        <f>(_xlfn.FORECAST.LINEAR($P$1:$Z$1,J33:V33,$C$1:$O$1)+((Percent!W33*_xlfn.FORECAST.LINEAR($P$1:$Z$1,J33:V33,$C$1:$O$1))+Adjustment!X33))</f>
        <v>34.694534723980347</v>
      </c>
      <c r="X33" s="42">
        <f>(_xlfn.FORECAST.LINEAR($P$1:$Z$1,K33:W33,$C$1:$O$1)+((Percent!X33*_xlfn.FORECAST.LINEAR($P$1:$Z$1,K33:W33,$C$1:$O$1))+Adjustment!Y33))</f>
        <v>43.025443854579507</v>
      </c>
      <c r="Y33" s="42">
        <f>(_xlfn.FORECAST.LINEAR($P$1:$Z$1,L33:X33,$C$1:$O$1)+((Percent!Y33*_xlfn.FORECAST.LINEAR($P$1:$Z$1,L33:X33,$C$1:$O$1))+Adjustment!Z33))</f>
        <v>56.801186014565594</v>
      </c>
      <c r="Z33" s="37"/>
    </row>
    <row r="34" spans="1:26" ht="16.350000000000001" customHeight="1" x14ac:dyDescent="0.25">
      <c r="A34" s="9" t="s">
        <v>74</v>
      </c>
      <c r="B34" s="9" t="s">
        <v>75</v>
      </c>
      <c r="C34" s="37" t="s">
        <v>75</v>
      </c>
      <c r="D34" s="37">
        <f>Base!D34+(Base!D34*Percent!E34)+Adjustment!E34</f>
        <v>0.7</v>
      </c>
      <c r="E34" s="37">
        <f>Base!E34+(Base!E34*Percent!F34)+Adjustment!F34</f>
        <v>0.6</v>
      </c>
      <c r="F34" s="37">
        <f>Base!F34+(Base!F34*Percent!G34)+Adjustment!G34</f>
        <v>0.5</v>
      </c>
      <c r="G34" s="37">
        <f>Base!G34+(Base!G34*Percent!H34)+Adjustment!H34</f>
        <v>0.7</v>
      </c>
      <c r="H34" s="37">
        <f>Base!H34+(Base!H34*Percent!I34)+Adjustment!I34</f>
        <v>0.3</v>
      </c>
      <c r="I34" s="37">
        <f>Base!I34+(Base!I34*Percent!J34)+Adjustment!J34</f>
        <v>0.4</v>
      </c>
      <c r="J34" s="37">
        <f>Base!J34+(Base!J34*Percent!K34)+Adjustment!K34</f>
        <v>0.3</v>
      </c>
      <c r="K34" s="37">
        <f>Base!K34+(Base!K34*Percent!L34)+Adjustment!L34</f>
        <v>0.1</v>
      </c>
      <c r="L34" s="37">
        <f>Base!L34+(Base!L34*Percent!M34)+Adjustment!M34</f>
        <v>0.4</v>
      </c>
      <c r="M34" s="37">
        <f>Base!M34+(Base!M34*Percent!N34)+Adjustment!N34</f>
        <v>0.9</v>
      </c>
      <c r="N34" s="37">
        <f>Base!N34+(Base!N34*Percent!O34)+Adjustment!O34</f>
        <v>1.3</v>
      </c>
      <c r="O34" s="37">
        <f>Base!O34+(Base!O34*Percent!P34)+Adjustment!P34</f>
        <v>1.6075321142857144</v>
      </c>
      <c r="P34" s="42">
        <f>(_xlfn.FORECAST.LINEAR($P$1:$Z$1,C34:O34,$C$1:$O$1)+((Percent!P34*_xlfn.FORECAST.LINEAR($P$1:$Z$1,C34:O34,$C$1:$O$1))+Adjustment!Q34))</f>
        <v>1.1677213585543103</v>
      </c>
      <c r="Q34" s="42">
        <f>(_xlfn.FORECAST.LINEAR($P$1:$Z$1,D34:P34,$C$1:$O$1)+((Percent!Q34*_xlfn.FORECAST.LINEAR($P$1:$Z$1,D34:P34,$C$1:$O$1))+Adjustment!R34))</f>
        <v>1.1644655735771727</v>
      </c>
      <c r="R34" s="42">
        <f>(_xlfn.FORECAST.LINEAR($P$1:$Z$1,E34:Q34,$C$1:$O$1)+((Percent!R34*_xlfn.FORECAST.LINEAR($P$1:$Z$1,E34:Q34,$C$1:$O$1))+Adjustment!S34))</f>
        <v>1.3679405907506752</v>
      </c>
      <c r="S34" s="42">
        <f>(_xlfn.FORECAST.LINEAR($P$1:$Z$1,F34:R34,$C$1:$O$1)+((Percent!S34*_xlfn.FORECAST.LINEAR($P$1:$Z$1,F34:R34,$C$1:$O$1))+Adjustment!T34))</f>
        <v>1.6519747544123295</v>
      </c>
      <c r="T34" s="42">
        <f>(_xlfn.FORECAST.LINEAR($P$1:$Z$1,G34:S34,$C$1:$O$1)+((Percent!T34*_xlfn.FORECAST.LINEAR($P$1:$Z$1,G34:S34,$C$1:$O$1))+Adjustment!U34))</f>
        <v>2.1183846526271983</v>
      </c>
      <c r="U34" s="42">
        <f>(_xlfn.FORECAST.LINEAR($P$1:$Z$1,H34:T34,$C$1:$O$1)+((Percent!U34*_xlfn.FORECAST.LINEAR($P$1:$Z$1,H34:T34,$C$1:$O$1))+Adjustment!V34))</f>
        <v>2.7059937553829521</v>
      </c>
      <c r="V34" s="42">
        <f>(_xlfn.FORECAST.LINEAR($P$1:$Z$1,I34:U34,$C$1:$O$1)+((Percent!V34*_xlfn.FORECAST.LINEAR($P$1:$Z$1,I34:U34,$C$1:$O$1))+Adjustment!W34))</f>
        <v>3.4717583493804032</v>
      </c>
      <c r="W34" s="42">
        <f>(_xlfn.FORECAST.LINEAR($P$1:$Z$1,J34:V34,$C$1:$O$1)+((Percent!W34*_xlfn.FORECAST.LINEAR($P$1:$Z$1,J34:V34,$C$1:$O$1))+Adjustment!X34))</f>
        <v>4.1996541006683223</v>
      </c>
      <c r="X34" s="42">
        <f>(_xlfn.FORECAST.LINEAR($P$1:$Z$1,K34:W34,$C$1:$O$1)+((Percent!X34*_xlfn.FORECAST.LINEAR($P$1:$Z$1,K34:W34,$C$1:$O$1))+Adjustment!Y34))</f>
        <v>5.2474691140587488</v>
      </c>
      <c r="Y34" s="42">
        <f>(_xlfn.FORECAST.LINEAR($P$1:$Z$1,L34:X34,$C$1:$O$1)+((Percent!Y34*_xlfn.FORECAST.LINEAR($P$1:$Z$1,L34:X34,$C$1:$O$1))+Adjustment!Z34))</f>
        <v>7.0264002559134662</v>
      </c>
      <c r="Z34" s="37"/>
    </row>
    <row r="35" spans="1:26" ht="16.350000000000001" customHeight="1" x14ac:dyDescent="0.25">
      <c r="A35" s="10" t="s">
        <v>76</v>
      </c>
      <c r="B35" s="10" t="s">
        <v>77</v>
      </c>
      <c r="C35" s="37" t="s">
        <v>77</v>
      </c>
      <c r="D35" s="37">
        <f>Base!D35+(Base!D35*Percent!E35)+Adjustment!E35</f>
        <v>428.9</v>
      </c>
      <c r="E35" s="37">
        <f>Base!E35+(Base!E35*Percent!F35)+Adjustment!F35</f>
        <v>471.1</v>
      </c>
      <c r="F35" s="37">
        <f>Base!F35+(Base!F35*Percent!G35)+Adjustment!G35</f>
        <v>499.8</v>
      </c>
      <c r="G35" s="37">
        <f>Base!G35+(Base!G35*Percent!H35)+Adjustment!H35</f>
        <v>534.20000000000005</v>
      </c>
      <c r="H35" s="37">
        <f>Base!H35+(Base!H35*Percent!I35)+Adjustment!I35</f>
        <v>536.20000000000005</v>
      </c>
      <c r="I35" s="37">
        <f>Base!I35+(Base!I35*Percent!J35)+Adjustment!J35</f>
        <v>562.9</v>
      </c>
      <c r="J35" s="37">
        <f>Base!J35+(Base!J35*Percent!K35)+Adjustment!K35</f>
        <v>638.29999999999995</v>
      </c>
      <c r="K35" s="37">
        <f>Base!K35+(Base!K35*Percent!L35)+Adjustment!L35</f>
        <v>754.9</v>
      </c>
      <c r="L35" s="37">
        <f>Base!L35+(Base!L35*Percent!M35)+Adjustment!M35</f>
        <v>880.8</v>
      </c>
      <c r="M35" s="37">
        <f>Base!M35+(Base!M35*Percent!N35)+Adjustment!N35</f>
        <v>891</v>
      </c>
      <c r="N35" s="37">
        <f>Base!N35+(Base!N35*Percent!O35)+Adjustment!O35</f>
        <v>841.6</v>
      </c>
      <c r="O35" s="37">
        <f>Base!O35+(Base!O35*Percent!P35)+Adjustment!P35</f>
        <v>856.61367540000003</v>
      </c>
      <c r="P35" s="42">
        <f>(_xlfn.FORECAST.LINEAR($P$1:$Z$1,C35:O35,$C$1:$O$1)+((Percent!P35*_xlfn.FORECAST.LINEAR($P$1:$Z$1,C35:O35,$C$1:$O$1))+Adjustment!Q35))</f>
        <v>1009.5101804499852</v>
      </c>
      <c r="Q35" s="42">
        <f>(_xlfn.FORECAST.LINEAR($P$1:$Z$1,D35:P35,$C$1:$O$1)+((Percent!Q35*_xlfn.FORECAST.LINEAR($P$1:$Z$1,D35:P35,$C$1:$O$1))+Adjustment!R35))</f>
        <v>979.90723719137009</v>
      </c>
      <c r="R35" s="42">
        <f>(_xlfn.FORECAST.LINEAR($P$1:$Z$1,E35:Q35,$C$1:$O$1)+((Percent!R35*_xlfn.FORECAST.LINEAR($P$1:$Z$1,E35:Q35,$C$1:$O$1))+Adjustment!S35))</f>
        <v>1054.2010512424329</v>
      </c>
      <c r="S35" s="42">
        <f>(_xlfn.FORECAST.LINEAR($P$1:$Z$1,F35:R35,$C$1:$O$1)+((Percent!S35*_xlfn.FORECAST.LINEAR($P$1:$Z$1,F35:R35,$C$1:$O$1))+Adjustment!T35))</f>
        <v>1160.1466821635934</v>
      </c>
      <c r="T35" s="42">
        <f>(_xlfn.FORECAST.LINEAR($P$1:$Z$1,G35:S35,$C$1:$O$1)+((Percent!T35*_xlfn.FORECAST.LINEAR($P$1:$Z$1,G35:S35,$C$1:$O$1))+Adjustment!U35))</f>
        <v>1304.0067281612307</v>
      </c>
      <c r="U35" s="42">
        <f>(_xlfn.FORECAST.LINEAR($P$1:$Z$1,H35:T35,$C$1:$O$1)+((Percent!U35*_xlfn.FORECAST.LINEAR($P$1:$Z$1,H35:T35,$C$1:$O$1))+Adjustment!V35))</f>
        <v>1502.577216930428</v>
      </c>
      <c r="V35" s="42">
        <f>(_xlfn.FORECAST.LINEAR($P$1:$Z$1,I35:U35,$C$1:$O$1)+((Percent!V35*_xlfn.FORECAST.LINEAR($P$1:$Z$1,I35:U35,$C$1:$O$1))+Adjustment!W35))</f>
        <v>1723.503142202585</v>
      </c>
      <c r="W35" s="42">
        <f>(_xlfn.FORECAST.LINEAR($P$1:$Z$1,J35:V35,$C$1:$O$1)+((Percent!W35*_xlfn.FORECAST.LINEAR($P$1:$Z$1,J35:V35,$C$1:$O$1))+Adjustment!X35))</f>
        <v>1899.776199329099</v>
      </c>
      <c r="X35" s="42">
        <f>(_xlfn.FORECAST.LINEAR($P$1:$Z$1,K35:W35,$C$1:$O$1)+((Percent!X35*_xlfn.FORECAST.LINEAR($P$1:$Z$1,K35:W35,$C$1:$O$1))+Adjustment!Y35))</f>
        <v>2257.2074633934176</v>
      </c>
      <c r="Y35" s="42">
        <f>(_xlfn.FORECAST.LINEAR($P$1:$Z$1,L35:X35,$C$1:$O$1)+((Percent!Y35*_xlfn.FORECAST.LINEAR($P$1:$Z$1,L35:X35,$C$1:$O$1))+Adjustment!Z35))</f>
        <v>2932.0851163042444</v>
      </c>
      <c r="Z35" s="37"/>
    </row>
    <row r="36" spans="1:26" ht="16.350000000000001" customHeight="1" x14ac:dyDescent="0.25">
      <c r="A36" s="11" t="s">
        <v>78</v>
      </c>
      <c r="B36" s="11" t="s">
        <v>79</v>
      </c>
      <c r="C36" s="37" t="s">
        <v>79</v>
      </c>
      <c r="D36" s="37">
        <f>Base!D36+(Base!D36*Percent!E36)+Adjustment!E36</f>
        <v>84.3</v>
      </c>
      <c r="E36" s="37">
        <f>Base!E36+(Base!E36*Percent!F36)+Adjustment!F36</f>
        <v>92.2</v>
      </c>
      <c r="F36" s="37">
        <f>Base!F36+(Base!F36*Percent!G36)+Adjustment!G36</f>
        <v>97.3</v>
      </c>
      <c r="G36" s="37">
        <f>Base!G36+(Base!G36*Percent!H36)+Adjustment!H36</f>
        <v>107.3</v>
      </c>
      <c r="H36" s="37">
        <f>Base!H36+(Base!H36*Percent!I36)+Adjustment!I36</f>
        <v>108.7</v>
      </c>
      <c r="I36" s="37">
        <f>Base!I36+(Base!I36*Percent!J36)+Adjustment!J36</f>
        <v>110.2</v>
      </c>
      <c r="J36" s="37">
        <f>Base!J36+(Base!J36*Percent!K36)+Adjustment!K36</f>
        <v>150</v>
      </c>
      <c r="K36" s="37">
        <f>Base!K36+(Base!K36*Percent!L36)+Adjustment!L36</f>
        <v>135.9</v>
      </c>
      <c r="L36" s="37">
        <f>Base!L36+(Base!L36*Percent!M36)+Adjustment!M36</f>
        <v>161.4</v>
      </c>
      <c r="M36" s="37">
        <f>Base!M36+(Base!M36*Percent!N36)+Adjustment!N36</f>
        <v>169.3</v>
      </c>
      <c r="N36" s="37">
        <f>Base!N36+(Base!N36*Percent!O36)+Adjustment!O36</f>
        <v>148.4</v>
      </c>
      <c r="O36" s="37">
        <f>Base!O36+(Base!O36*Percent!P36)+Adjustment!P36</f>
        <v>156.93532265714285</v>
      </c>
      <c r="P36" s="42">
        <f>(_xlfn.FORECAST.LINEAR($P$1:$Z$1,C36:O36,$C$1:$O$1)+((Percent!P36*_xlfn.FORECAST.LINEAR($P$1:$Z$1,C36:O36,$C$1:$O$1))+Adjustment!Q36))</f>
        <v>185.03479986979895</v>
      </c>
      <c r="Q36" s="42">
        <f>(_xlfn.FORECAST.LINEAR($P$1:$Z$1,D36:P36,$C$1:$O$1)+((Percent!Q36*_xlfn.FORECAST.LINEAR($P$1:$Z$1,D36:P36,$C$1:$O$1))+Adjustment!R36))</f>
        <v>178.36796946133967</v>
      </c>
      <c r="R36" s="42">
        <f>(_xlfn.FORECAST.LINEAR($P$1:$Z$1,E36:Q36,$C$1:$O$1)+((Percent!R36*_xlfn.FORECAST.LINEAR($P$1:$Z$1,E36:Q36,$C$1:$O$1))+Adjustment!S36))</f>
        <v>188.70785289704838</v>
      </c>
      <c r="S36" s="42">
        <f>(_xlfn.FORECAST.LINEAR($P$1:$Z$1,F36:R36,$C$1:$O$1)+((Percent!S36*_xlfn.FORECAST.LINEAR($P$1:$Z$1,F36:R36,$C$1:$O$1))+Adjustment!T36))</f>
        <v>203.24185789988084</v>
      </c>
      <c r="T36" s="42">
        <f>(_xlfn.FORECAST.LINEAR($P$1:$Z$1,G36:S36,$C$1:$O$1)+((Percent!T36*_xlfn.FORECAST.LINEAR($P$1:$Z$1,G36:S36,$C$1:$O$1))+Adjustment!U36))</f>
        <v>223.49420581330961</v>
      </c>
      <c r="U36" s="42">
        <f>(_xlfn.FORECAST.LINEAR($P$1:$Z$1,H36:T36,$C$1:$O$1)+((Percent!U36*_xlfn.FORECAST.LINEAR($P$1:$Z$1,H36:T36,$C$1:$O$1))+Adjustment!V36))</f>
        <v>251.45497377381267</v>
      </c>
      <c r="V36" s="42">
        <f>(_xlfn.FORECAST.LINEAR($P$1:$Z$1,I36:U36,$C$1:$O$1)+((Percent!V36*_xlfn.FORECAST.LINEAR($P$1:$Z$1,I36:U36,$C$1:$O$1))+Adjustment!W36))</f>
        <v>279.49472309237899</v>
      </c>
      <c r="W36" s="42">
        <f>(_xlfn.FORECAST.LINEAR($P$1:$Z$1,J36:V36,$C$1:$O$1)+((Percent!W36*_xlfn.FORECAST.LINEAR($P$1:$Z$1,J36:V36,$C$1:$O$1))+Adjustment!X36))</f>
        <v>308.02275178544147</v>
      </c>
      <c r="X36" s="42">
        <f>(_xlfn.FORECAST.LINEAR($P$1:$Z$1,K36:W36,$C$1:$O$1)+((Percent!X36*_xlfn.FORECAST.LINEAR($P$1:$Z$1,K36:W36,$C$1:$O$1))+Adjustment!Y36))</f>
        <v>356.63132097744955</v>
      </c>
      <c r="Y36" s="42">
        <f>(_xlfn.FORECAST.LINEAR($P$1:$Z$1,L36:X36,$C$1:$O$1)+((Percent!Y36*_xlfn.FORECAST.LINEAR($P$1:$Z$1,L36:X36,$C$1:$O$1))+Adjustment!Z36))</f>
        <v>451.9735824888802</v>
      </c>
      <c r="Z36" s="37"/>
    </row>
    <row r="37" spans="1:26" ht="16.350000000000001" customHeight="1" x14ac:dyDescent="0.25">
      <c r="A37" s="20" t="s">
        <v>80</v>
      </c>
      <c r="B37" s="20" t="s">
        <v>81</v>
      </c>
      <c r="C37" s="37" t="s">
        <v>81</v>
      </c>
      <c r="D37" s="37">
        <f>Base!D37+(Base!D37*Percent!E37)+Adjustment!E37</f>
        <v>286.39999999999998</v>
      </c>
      <c r="E37" s="37">
        <f>Base!E37+(Base!E37*Percent!F37)+Adjustment!F37</f>
        <v>316.39999999999998</v>
      </c>
      <c r="F37" s="37">
        <f>Base!F37+(Base!F37*Percent!G37)+Adjustment!G37</f>
        <v>352.7</v>
      </c>
      <c r="G37" s="37">
        <f>Base!G37+(Base!G37*Percent!H37)+Adjustment!H37</f>
        <v>387.2</v>
      </c>
      <c r="H37" s="37">
        <f>Base!H37+(Base!H37*Percent!I37)+Adjustment!I37</f>
        <v>389.6</v>
      </c>
      <c r="I37" s="37">
        <f>Base!I37+(Base!I37*Percent!J37)+Adjustment!J37</f>
        <v>412.7</v>
      </c>
      <c r="J37" s="37">
        <f>Base!J37+(Base!J37*Percent!K37)+Adjustment!K37</f>
        <v>438.1</v>
      </c>
      <c r="K37" s="37">
        <f>Base!K37+(Base!K37*Percent!L37)+Adjustment!L37</f>
        <v>491.5</v>
      </c>
      <c r="L37" s="37">
        <f>Base!L37+(Base!L37*Percent!M37)+Adjustment!M37</f>
        <v>553.4</v>
      </c>
      <c r="M37" s="37">
        <f>Base!M37+(Base!M37*Percent!N37)+Adjustment!N37</f>
        <v>595.4</v>
      </c>
      <c r="N37" s="37">
        <f>Base!N37+(Base!N37*Percent!O37)+Adjustment!O37</f>
        <v>591.5</v>
      </c>
      <c r="O37" s="37">
        <f>Base!O37+(Base!O37*Percent!P37)+Adjustment!P37</f>
        <v>622.91869428571431</v>
      </c>
      <c r="P37" s="42">
        <f>(_xlfn.FORECAST.LINEAR($P$1:$Z$1,C37:O37,$C$1:$O$1)+((Percent!P37*_xlfn.FORECAST.LINEAR($P$1:$Z$1,C37:O37,$C$1:$O$1))+Adjustment!Q37))</f>
        <v>696.47602717661607</v>
      </c>
      <c r="Q37" s="42">
        <f>(_xlfn.FORECAST.LINEAR($P$1:$Z$1,D37:P37,$C$1:$O$1)+((Percent!Q37*_xlfn.FORECAST.LINEAR($P$1:$Z$1,D37:P37,$C$1:$O$1))+Adjustment!R37))</f>
        <v>671.90120731518323</v>
      </c>
      <c r="R37" s="42">
        <f>(_xlfn.FORECAST.LINEAR($P$1:$Z$1,E37:Q37,$C$1:$O$1)+((Percent!R37*_xlfn.FORECAST.LINEAR($P$1:$Z$1,E37:Q37,$C$1:$O$1))+Adjustment!S37))</f>
        <v>718.88148612644477</v>
      </c>
      <c r="S37" s="42">
        <f>(_xlfn.FORECAST.LINEAR($P$1:$Z$1,F37:R37,$C$1:$O$1)+((Percent!S37*_xlfn.FORECAST.LINEAR($P$1:$Z$1,F37:R37,$C$1:$O$1))+Adjustment!T37))</f>
        <v>789.24837555977263</v>
      </c>
      <c r="T37" s="42">
        <f>(_xlfn.FORECAST.LINEAR($P$1:$Z$1,G37:S37,$C$1:$O$1)+((Percent!T37*_xlfn.FORECAST.LINEAR($P$1:$Z$1,G37:S37,$C$1:$O$1))+Adjustment!U37))</f>
        <v>889.01240082893548</v>
      </c>
      <c r="U37" s="42">
        <f>(_xlfn.FORECAST.LINEAR($P$1:$Z$1,H37:T37,$C$1:$O$1)+((Percent!U37*_xlfn.FORECAST.LINEAR($P$1:$Z$1,H37:T37,$C$1:$O$1))+Adjustment!V37))</f>
        <v>1030.336931416103</v>
      </c>
      <c r="V37" s="42">
        <f>(_xlfn.FORECAST.LINEAR($P$1:$Z$1,I37:U37,$C$1:$O$1)+((Percent!V37*_xlfn.FORECAST.LINEAR($P$1:$Z$1,I37:U37,$C$1:$O$1))+Adjustment!W37))</f>
        <v>1195.5785249352555</v>
      </c>
      <c r="W37" s="42">
        <f>(_xlfn.FORECAST.LINEAR($P$1:$Z$1,J37:V37,$C$1:$O$1)+((Percent!W37*_xlfn.FORECAST.LINEAR($P$1:$Z$1,J37:V37,$C$1:$O$1))+Adjustment!X37))</f>
        <v>1329.6021751681337</v>
      </c>
      <c r="X37" s="42">
        <f>(_xlfn.FORECAST.LINEAR($P$1:$Z$1,K37:W37,$C$1:$O$1)+((Percent!X37*_xlfn.FORECAST.LINEAR($P$1:$Z$1,K37:W37,$C$1:$O$1))+Adjustment!Y37))</f>
        <v>1583.8732432232644</v>
      </c>
      <c r="Y37" s="42">
        <f>(_xlfn.FORECAST.LINEAR($P$1:$Z$1,L37:X37,$C$1:$O$1)+((Percent!Y37*_xlfn.FORECAST.LINEAR($P$1:$Z$1,L37:X37,$C$1:$O$1))+Adjustment!Z37))</f>
        <v>2045.1542119867133</v>
      </c>
      <c r="Z37" s="37"/>
    </row>
    <row r="38" spans="1:26" ht="16.350000000000001" customHeight="1" x14ac:dyDescent="0.25">
      <c r="A38" s="8" t="s">
        <v>82</v>
      </c>
      <c r="B38" s="8" t="s">
        <v>83</v>
      </c>
      <c r="C38" s="37" t="s">
        <v>83</v>
      </c>
      <c r="D38" s="37">
        <f>Base!D38+(Base!D38*Percent!E38)+Adjustment!E38</f>
        <v>56</v>
      </c>
      <c r="E38" s="37">
        <f>Base!E38+(Base!E38*Percent!F38)+Adjustment!F38</f>
        <v>60.3</v>
      </c>
      <c r="F38" s="37">
        <f>Base!F38+(Base!F38*Percent!G38)+Adjustment!G38</f>
        <v>47.5</v>
      </c>
      <c r="G38" s="37">
        <f>Base!G38+(Base!G38*Percent!H38)+Adjustment!H38</f>
        <v>37.299999999999997</v>
      </c>
      <c r="H38" s="37">
        <f>Base!H38+(Base!H38*Percent!I38)+Adjustment!I38</f>
        <v>36.5</v>
      </c>
      <c r="I38" s="37">
        <f>Base!I38+(Base!I38*Percent!J38)+Adjustment!J38</f>
        <v>37.299999999999997</v>
      </c>
      <c r="J38" s="37">
        <f>Base!J38+(Base!J38*Percent!K38)+Adjustment!K38</f>
        <v>47.6</v>
      </c>
      <c r="K38" s="37">
        <f>Base!K38+(Base!K38*Percent!L38)+Adjustment!L38</f>
        <v>124.3</v>
      </c>
      <c r="L38" s="37">
        <f>Base!L38+(Base!L38*Percent!M38)+Adjustment!M38</f>
        <v>161.69999999999999</v>
      </c>
      <c r="M38" s="37">
        <f>Base!M38+(Base!M38*Percent!N38)+Adjustment!N38</f>
        <v>121.9</v>
      </c>
      <c r="N38" s="37">
        <f>Base!N38+(Base!N38*Percent!O38)+Adjustment!O38</f>
        <v>97.8</v>
      </c>
      <c r="O38" s="37">
        <f>Base!O38+(Base!O38*Percent!P38)+Adjustment!P38</f>
        <v>73.444123471428568</v>
      </c>
      <c r="P38" s="42">
        <f>(_xlfn.FORECAST.LINEAR($P$1:$Z$1,C38:O38,$C$1:$O$1)+((Percent!P38*_xlfn.FORECAST.LINEAR($P$1:$Z$1,C38:O38,$C$1:$O$1))+Adjustment!Q38))</f>
        <v>123.61923913233022</v>
      </c>
      <c r="Q38" s="42">
        <f>(_xlfn.FORECAST.LINEAR($P$1:$Z$1,D38:P38,$C$1:$O$1)+((Percent!Q38*_xlfn.FORECAST.LINEAR($P$1:$Z$1,D38:P38,$C$1:$O$1))+Adjustment!R38))</f>
        <v>125.30818476852657</v>
      </c>
      <c r="R38" s="42">
        <f>(_xlfn.FORECAST.LINEAR($P$1:$Z$1,E38:Q38,$C$1:$O$1)+((Percent!R38*_xlfn.FORECAST.LINEAR($P$1:$Z$1,E38:Q38,$C$1:$O$1))+Adjustment!S38))</f>
        <v>141.89797514460457</v>
      </c>
      <c r="S38" s="42">
        <f>(_xlfn.FORECAST.LINEAR($P$1:$Z$1,F38:R38,$C$1:$O$1)+((Percent!S38*_xlfn.FORECAST.LINEAR($P$1:$Z$1,F38:R38,$C$1:$O$1))+Adjustment!T38))</f>
        <v>162.3863973905531</v>
      </c>
      <c r="T38" s="42">
        <f>(_xlfn.FORECAST.LINEAR($P$1:$Z$1,G38:S38,$C$1:$O$1)+((Percent!T38*_xlfn.FORECAST.LINEAR($P$1:$Z$1,G38:S38,$C$1:$O$1))+Adjustment!U38))</f>
        <v>185.46007959895653</v>
      </c>
      <c r="U38" s="42">
        <f>(_xlfn.FORECAST.LINEAR($P$1:$Z$1,H38:T38,$C$1:$O$1)+((Percent!U38*_xlfn.FORECAST.LINEAR($P$1:$Z$1,H38:T38,$C$1:$O$1))+Adjustment!V38))</f>
        <v>214.01353786084121</v>
      </c>
      <c r="V38" s="42">
        <f>(_xlfn.FORECAST.LINEAR($P$1:$Z$1,I38:U38,$C$1:$O$1)+((Percent!V38*_xlfn.FORECAST.LINEAR($P$1:$Z$1,I38:U38,$C$1:$O$1))+Adjustment!W38))</f>
        <v>240.6098911316214</v>
      </c>
      <c r="W38" s="42">
        <f>(_xlfn.FORECAST.LINEAR($P$1:$Z$1,J38:V38,$C$1:$O$1)+((Percent!W38*_xlfn.FORECAST.LINEAR($P$1:$Z$1,J38:V38,$C$1:$O$1))+Adjustment!X38))</f>
        <v>253.59546326223582</v>
      </c>
      <c r="X38" s="42">
        <f>(_xlfn.FORECAST.LINEAR($P$1:$Z$1,K38:W38,$C$1:$O$1)+((Percent!X38*_xlfn.FORECAST.LINEAR($P$1:$Z$1,K38:W38,$C$1:$O$1))+Adjustment!Y38))</f>
        <v>306.64399478692832</v>
      </c>
      <c r="Y38" s="42">
        <f>(_xlfn.FORECAST.LINEAR($P$1:$Z$1,L38:X38,$C$1:$O$1)+((Percent!Y38*_xlfn.FORECAST.LINEAR($P$1:$Z$1,L38:X38,$C$1:$O$1))+Adjustment!Z38))</f>
        <v>421.805348655324</v>
      </c>
      <c r="Z38" s="37"/>
    </row>
    <row r="39" spans="1:26" ht="16.350000000000001" customHeight="1" x14ac:dyDescent="0.25">
      <c r="A39" s="13" t="s">
        <v>84</v>
      </c>
      <c r="B39" s="13" t="s">
        <v>85</v>
      </c>
      <c r="C39" s="37" t="s">
        <v>85</v>
      </c>
      <c r="D39" s="37">
        <f>Base!D39+(Base!D39*Percent!E39)+Adjustment!E39</f>
        <v>2.2000000000000002</v>
      </c>
      <c r="E39" s="37">
        <f>Base!E39+(Base!E39*Percent!F39)+Adjustment!F39</f>
        <v>2.2000000000000002</v>
      </c>
      <c r="F39" s="37">
        <f>Base!F39+(Base!F39*Percent!G39)+Adjustment!G39</f>
        <v>2.2999999999999998</v>
      </c>
      <c r="G39" s="37">
        <f>Base!G39+(Base!G39*Percent!H39)+Adjustment!H39</f>
        <v>2.5</v>
      </c>
      <c r="H39" s="37">
        <f>Base!H39+(Base!H39*Percent!I39)+Adjustment!I39</f>
        <v>1.4</v>
      </c>
      <c r="I39" s="37">
        <f>Base!I39+(Base!I39*Percent!J39)+Adjustment!J39</f>
        <v>2.7</v>
      </c>
      <c r="J39" s="37">
        <f>Base!J39+(Base!J39*Percent!K39)+Adjustment!K39</f>
        <v>2.7</v>
      </c>
      <c r="K39" s="37">
        <f>Base!K39+(Base!K39*Percent!L39)+Adjustment!L39</f>
        <v>2.5</v>
      </c>
      <c r="L39" s="37">
        <f>Base!L39+(Base!L39*Percent!M39)+Adjustment!M39</f>
        <v>3.2</v>
      </c>
      <c r="M39" s="37">
        <f>Base!M39+(Base!M39*Percent!N39)+Adjustment!N39</f>
        <v>3.3</v>
      </c>
      <c r="N39" s="37">
        <f>Base!N39+(Base!N39*Percent!O39)+Adjustment!O39</f>
        <v>3</v>
      </c>
      <c r="O39" s="37">
        <f>Base!O39+(Base!O39*Percent!P39)+Adjustment!P39</f>
        <v>2.9136519571428572</v>
      </c>
      <c r="P39" s="42">
        <f>(_xlfn.FORECAST.LINEAR($P$1:$Z$1,C39:O39,$C$1:$O$1)+((Percent!P39*_xlfn.FORECAST.LINEAR($P$1:$Z$1,C39:O39,$C$1:$O$1))+Adjustment!Q39))</f>
        <v>3.3378301939719863</v>
      </c>
      <c r="Q39" s="42">
        <f>(_xlfn.FORECAST.LINEAR($P$1:$Z$1,D39:P39,$C$1:$O$1)+((Percent!Q39*_xlfn.FORECAST.LINEAR($P$1:$Z$1,D39:P39,$C$1:$O$1))+Adjustment!R39))</f>
        <v>3.2338519680744948</v>
      </c>
      <c r="R39" s="42">
        <f>(_xlfn.FORECAST.LINEAR($P$1:$Z$1,E39:Q39,$C$1:$O$1)+((Percent!R39*_xlfn.FORECAST.LINEAR($P$1:$Z$1,E39:Q39,$C$1:$O$1))+Adjustment!S39))</f>
        <v>3.3946888184294193</v>
      </c>
      <c r="S39" s="42">
        <f>(_xlfn.FORECAST.LINEAR($P$1:$Z$1,F39:R39,$C$1:$O$1)+((Percent!S39*_xlfn.FORECAST.LINEAR($P$1:$Z$1,F39:R39,$C$1:$O$1))+Adjustment!T39))</f>
        <v>3.6570774383948743</v>
      </c>
      <c r="T39" s="42">
        <f>(_xlfn.FORECAST.LINEAR($P$1:$Z$1,G39:S39,$C$1:$O$1)+((Percent!T39*_xlfn.FORECAST.LINEAR($P$1:$Z$1,G39:S39,$C$1:$O$1))+Adjustment!U39))</f>
        <v>4.0796477724052389</v>
      </c>
      <c r="U39" s="42">
        <f>(_xlfn.FORECAST.LINEAR($P$1:$Z$1,H39:T39,$C$1:$O$1)+((Percent!U39*_xlfn.FORECAST.LINEAR($P$1:$Z$1,H39:T39,$C$1:$O$1))+Adjustment!V39))</f>
        <v>4.3283314554577821</v>
      </c>
      <c r="V39" s="42">
        <f>(_xlfn.FORECAST.LINEAR($P$1:$Z$1,I39:U39,$C$1:$O$1)+((Percent!V39*_xlfn.FORECAST.LINEAR($P$1:$Z$1,I39:U39,$C$1:$O$1))+Adjustment!W39))</f>
        <v>4.8278973683113424</v>
      </c>
      <c r="W39" s="42">
        <f>(_xlfn.FORECAST.LINEAR($P$1:$Z$1,J39:V39,$C$1:$O$1)+((Percent!W39*_xlfn.FORECAST.LINEAR($P$1:$Z$1,J39:V39,$C$1:$O$1))+Adjustment!X39))</f>
        <v>5.1694882416090149</v>
      </c>
      <c r="X39" s="42">
        <f>(_xlfn.FORECAST.LINEAR($P$1:$Z$1,K39:W39,$C$1:$O$1)+((Percent!X39*_xlfn.FORECAST.LINEAR($P$1:$Z$1,K39:W39,$C$1:$O$1))+Adjustment!Y39))</f>
        <v>5.7651028419524932</v>
      </c>
      <c r="Y39" s="42">
        <f>(_xlfn.FORECAST.LINEAR($P$1:$Z$1,L39:X39,$C$1:$O$1)+((Percent!Y39*_xlfn.FORECAST.LINEAR($P$1:$Z$1,L39:X39,$C$1:$O$1))+Adjustment!Z39))</f>
        <v>7.1242041661694078</v>
      </c>
      <c r="Z39" s="37"/>
    </row>
    <row r="40" spans="1:26" ht="16.350000000000001" customHeight="1" x14ac:dyDescent="0.25">
      <c r="A40" s="14" t="s">
        <v>86</v>
      </c>
      <c r="B40" s="14" t="s">
        <v>87</v>
      </c>
      <c r="C40" s="37" t="s">
        <v>87</v>
      </c>
      <c r="D40" s="37">
        <f>Base!D40+(Base!D40*Percent!E40)+Adjustment!E40</f>
        <v>0</v>
      </c>
      <c r="E40" s="37">
        <f>Base!E40+(Base!E40*Percent!F40)+Adjustment!F40</f>
        <v>0</v>
      </c>
      <c r="F40" s="37">
        <f>Base!F40+(Base!F40*Percent!G40)+Adjustment!G40</f>
        <v>0</v>
      </c>
      <c r="G40" s="37">
        <f>Base!G40+(Base!G40*Percent!H40)+Adjustment!H40</f>
        <v>0</v>
      </c>
      <c r="H40" s="37">
        <f>Base!H40+(Base!H40*Percent!I40)+Adjustment!I40</f>
        <v>0</v>
      </c>
      <c r="I40" s="37">
        <f>Base!I40+(Base!I40*Percent!J40)+Adjustment!J40</f>
        <v>0</v>
      </c>
      <c r="J40" s="37">
        <f>Base!J40+(Base!J40*Percent!K40)+Adjustment!K40</f>
        <v>0</v>
      </c>
      <c r="K40" s="37">
        <f>Base!K40+(Base!K40*Percent!L40)+Adjustment!L40</f>
        <v>0.7</v>
      </c>
      <c r="L40" s="37">
        <f>Base!L40+(Base!L40*Percent!M40)+Adjustment!M40</f>
        <v>1.1000000000000001</v>
      </c>
      <c r="M40" s="37">
        <f>Base!M40+(Base!M40*Percent!N40)+Adjustment!N40</f>
        <v>1.2</v>
      </c>
      <c r="N40" s="37">
        <f>Base!N40+(Base!N40*Percent!O40)+Adjustment!O40</f>
        <v>1</v>
      </c>
      <c r="O40" s="37">
        <f>Base!O40+(Base!O40*Percent!P40)+Adjustment!P40</f>
        <v>0.30141227142857141</v>
      </c>
      <c r="P40" s="42">
        <f>(_xlfn.FORECAST.LINEAR($P$1:$Z$1,C40:O40,$C$1:$O$1)+((Percent!P40*_xlfn.FORECAST.LINEAR($P$1:$Z$1,C40:O40,$C$1:$O$1))+Adjustment!Q40))</f>
        <v>1.0572630445651887</v>
      </c>
      <c r="Q40" s="42">
        <f>(_xlfn.FORECAST.LINEAR($P$1:$Z$1,D40:P40,$C$1:$O$1)+((Percent!Q40*_xlfn.FORECAST.LINEAR($P$1:$Z$1,D40:P40,$C$1:$O$1))+Adjustment!R40))</f>
        <v>1.1128458494206486</v>
      </c>
      <c r="R40" s="42">
        <f>(_xlfn.FORECAST.LINEAR($P$1:$Z$1,E40:Q40,$C$1:$O$1)+((Percent!R40*_xlfn.FORECAST.LINEAR($P$1:$Z$1,E40:Q40,$C$1:$O$1))+Adjustment!S40))</f>
        <v>1.325820089828037</v>
      </c>
      <c r="S40" s="42">
        <f>(_xlfn.FORECAST.LINEAR($P$1:$Z$1,F40:R40,$C$1:$O$1)+((Percent!S40*_xlfn.FORECAST.LINEAR($P$1:$Z$1,F40:R40,$C$1:$O$1))+Adjustment!T40))</f>
        <v>1.6013942914529353</v>
      </c>
      <c r="T40" s="42">
        <f>(_xlfn.FORECAST.LINEAR($P$1:$Z$1,G40:S40,$C$1:$O$1)+((Percent!T40*_xlfn.FORECAST.LINEAR($P$1:$Z$1,G40:S40,$C$1:$O$1))+Adjustment!U40))</f>
        <v>1.9490409560397823</v>
      </c>
      <c r="U40" s="42">
        <f>(_xlfn.FORECAST.LINEAR($P$1:$Z$1,H40:T40,$C$1:$O$1)+((Percent!U40*_xlfn.FORECAST.LINEAR($P$1:$Z$1,H40:T40,$C$1:$O$1))+Adjustment!V40))</f>
        <v>2.4084437492068571</v>
      </c>
      <c r="V40" s="42">
        <f>(_xlfn.FORECAST.LINEAR($P$1:$Z$1,I40:U40,$C$1:$O$1)+((Percent!V40*_xlfn.FORECAST.LINEAR($P$1:$Z$1,I40:U40,$C$1:$O$1))+Adjustment!W40))</f>
        <v>2.9164895393307879</v>
      </c>
      <c r="W40" s="42">
        <f>(_xlfn.FORECAST.LINEAR($P$1:$Z$1,J40:V40,$C$1:$O$1)+((Percent!W40*_xlfn.FORECAST.LINEAR($P$1:$Z$1,J40:V40,$C$1:$O$1))+Adjustment!X40))</f>
        <v>3.2952183714395962</v>
      </c>
      <c r="X40" s="42">
        <f>(_xlfn.FORECAST.LINEAR($P$1:$Z$1,K40:W40,$C$1:$O$1)+((Percent!X40*_xlfn.FORECAST.LINEAR($P$1:$Z$1,K40:W40,$C$1:$O$1))+Adjustment!Y40))</f>
        <v>4.1472876171298623</v>
      </c>
      <c r="Y40" s="42">
        <f>(_xlfn.FORECAST.LINEAR($P$1:$Z$1,L40:X40,$C$1:$O$1)+((Percent!Y40*_xlfn.FORECAST.LINEAR($P$1:$Z$1,L40:X40,$C$1:$O$1))+Adjustment!Z40))</f>
        <v>5.7829152839208513</v>
      </c>
      <c r="Z40" s="37"/>
    </row>
    <row r="41" spans="1:26" ht="16.350000000000001" customHeight="1" x14ac:dyDescent="0.25">
      <c r="A41" s="14" t="s">
        <v>88</v>
      </c>
      <c r="B41" s="14" t="s">
        <v>89</v>
      </c>
      <c r="C41" s="37" t="s">
        <v>89</v>
      </c>
      <c r="D41" s="37">
        <f>Base!D41+(Base!D41*Percent!E41)+Adjustment!E41</f>
        <v>49.8</v>
      </c>
      <c r="E41" s="37">
        <f>Base!E41+(Base!E41*Percent!F41)+Adjustment!F41</f>
        <v>48.4</v>
      </c>
      <c r="F41" s="37">
        <f>Base!F41+(Base!F41*Percent!G41)+Adjustment!G41</f>
        <v>46.3</v>
      </c>
      <c r="G41" s="37">
        <f>Base!G41+(Base!G41*Percent!H41)+Adjustment!H41</f>
        <v>55.8</v>
      </c>
      <c r="H41" s="37">
        <f>Base!H41+(Base!H41*Percent!I41)+Adjustment!I41</f>
        <v>49</v>
      </c>
      <c r="I41" s="37">
        <f>Base!I41+(Base!I41*Percent!J41)+Adjustment!J41</f>
        <v>61</v>
      </c>
      <c r="J41" s="37">
        <f>Base!J41+(Base!J41*Percent!K41)+Adjustment!K41</f>
        <v>89.8</v>
      </c>
      <c r="K41" s="37">
        <f>Base!K41+(Base!K41*Percent!L41)+Adjustment!L41</f>
        <v>92.4</v>
      </c>
      <c r="L41" s="37">
        <f>Base!L41+(Base!L41*Percent!M41)+Adjustment!M41</f>
        <v>58.5</v>
      </c>
      <c r="M41" s="37">
        <f>Base!M41+(Base!M41*Percent!N41)+Adjustment!N41</f>
        <v>70.900000000000006</v>
      </c>
      <c r="N41" s="37">
        <f>Base!N41+(Base!N41*Percent!O41)+Adjustment!O41</f>
        <v>63.6</v>
      </c>
      <c r="O41" s="37">
        <f>Base!O41+(Base!O41*Percent!P41)+Adjustment!P41</f>
        <v>54.354679614285715</v>
      </c>
      <c r="P41" s="42">
        <f>(_xlfn.FORECAST.LINEAR($P$1:$Z$1,C41:O41,$C$1:$O$1)+((Percent!P41*_xlfn.FORECAST.LINEAR($P$1:$Z$1,C41:O41,$C$1:$O$1))+Adjustment!Q41))</f>
        <v>74.414341880202798</v>
      </c>
      <c r="Q41" s="42">
        <f>(_xlfn.FORECAST.LINEAR($P$1:$Z$1,D41:P41,$C$1:$O$1)+((Percent!Q41*_xlfn.FORECAST.LINEAR($P$1:$Z$1,D41:P41,$C$1:$O$1))+Adjustment!R41))</f>
        <v>71.513410715714699</v>
      </c>
      <c r="R41" s="42">
        <f>(_xlfn.FORECAST.LINEAR($P$1:$Z$1,E41:Q41,$C$1:$O$1)+((Percent!R41*_xlfn.FORECAST.LINEAR($P$1:$Z$1,E41:Q41,$C$1:$O$1))+Adjustment!S41))</f>
        <v>71.769455897045248</v>
      </c>
      <c r="S41" s="42">
        <f>(_xlfn.FORECAST.LINEAR($P$1:$Z$1,F41:R41,$C$1:$O$1)+((Percent!S41*_xlfn.FORECAST.LINEAR($P$1:$Z$1,F41:R41,$C$1:$O$1))+Adjustment!T41))</f>
        <v>70.862527166567389</v>
      </c>
      <c r="T41" s="42">
        <f>(_xlfn.FORECAST.LINEAR($P$1:$Z$1,G41:S41,$C$1:$O$1)+((Percent!T41*_xlfn.FORECAST.LINEAR($P$1:$Z$1,G41:S41,$C$1:$O$1))+Adjustment!U41))</f>
        <v>70.364683802789571</v>
      </c>
      <c r="U41" s="42">
        <f>(_xlfn.FORECAST.LINEAR($P$1:$Z$1,H41:T41,$C$1:$O$1)+((Percent!U41*_xlfn.FORECAST.LINEAR($P$1:$Z$1,H41:T41,$C$1:$O$1))+Adjustment!V41))</f>
        <v>66.173854832964238</v>
      </c>
      <c r="V41" s="42">
        <f>(_xlfn.FORECAST.LINEAR($P$1:$Z$1,I41:U41,$C$1:$O$1)+((Percent!V41*_xlfn.FORECAST.LINEAR($P$1:$Z$1,I41:U41,$C$1:$O$1))+Adjustment!W41))</f>
        <v>58.950075576991622</v>
      </c>
      <c r="W41" s="42">
        <f>(_xlfn.FORECAST.LINEAR($P$1:$Z$1,J41:V41,$C$1:$O$1)+((Percent!W41*_xlfn.FORECAST.LINEAR($P$1:$Z$1,J41:V41,$C$1:$O$1))+Adjustment!X41))</f>
        <v>54.962388916913916</v>
      </c>
      <c r="X41" s="42">
        <f>(_xlfn.FORECAST.LINEAR($P$1:$Z$1,K41:W41,$C$1:$O$1)+((Percent!X41*_xlfn.FORECAST.LINEAR($P$1:$Z$1,K41:W41,$C$1:$O$1))+Adjustment!Y41))</f>
        <v>57.423876471156149</v>
      </c>
      <c r="Y41" s="42">
        <f>(_xlfn.FORECAST.LINEAR($P$1:$Z$1,L41:X41,$C$1:$O$1)+((Percent!Y41*_xlfn.FORECAST.LINEAR($P$1:$Z$1,L41:X41,$C$1:$O$1))+Adjustment!Z41))</f>
        <v>51.578404775843538</v>
      </c>
      <c r="Z41" s="37"/>
    </row>
    <row r="42" spans="1:26" ht="16.350000000000001" customHeight="1" x14ac:dyDescent="0.25">
      <c r="A42" s="15">
        <v>1.4</v>
      </c>
      <c r="B42" s="15" t="s">
        <v>90</v>
      </c>
      <c r="C42" s="37" t="s">
        <v>90</v>
      </c>
      <c r="D42" s="37">
        <f>Base!D42+(Base!D42*Percent!E42)+Adjustment!E42</f>
        <v>1656.9</v>
      </c>
      <c r="E42" s="37">
        <f>Base!E42+(Base!E42*Percent!F42)+Adjustment!F42</f>
        <v>1723.6</v>
      </c>
      <c r="F42" s="37">
        <f>Base!F42+(Base!F42*Percent!G42)+Adjustment!G42</f>
        <v>1822.9</v>
      </c>
      <c r="G42" s="37">
        <f>Base!G42+(Base!G42*Percent!H42)+Adjustment!H42</f>
        <v>1944.2</v>
      </c>
      <c r="H42" s="37">
        <f>Base!H42+(Base!H42*Percent!I42)+Adjustment!I42</f>
        <v>2110.3000000000002</v>
      </c>
      <c r="I42" s="37">
        <f>Base!I42+(Base!I42*Percent!J42)+Adjustment!J42</f>
        <v>2216.4</v>
      </c>
      <c r="J42" s="37">
        <f>Base!J42+(Base!J42*Percent!K42)+Adjustment!K42</f>
        <v>2362</v>
      </c>
      <c r="K42" s="37">
        <f>Base!K42+(Base!K42*Percent!L42)+Adjustment!L42</f>
        <v>2549.6999999999998</v>
      </c>
      <c r="L42" s="37">
        <f>Base!L42+(Base!L42*Percent!M42)+Adjustment!M42</f>
        <v>2574</v>
      </c>
      <c r="M42" s="37">
        <f>Base!M42+(Base!M42*Percent!N42)+Adjustment!N42</f>
        <v>2638.1</v>
      </c>
      <c r="N42" s="37">
        <f>Base!N42+(Base!N42*Percent!O42)+Adjustment!O42</f>
        <v>2672.1</v>
      </c>
      <c r="O42" s="37">
        <f>Base!O42+(Base!O42*Percent!P42)+Adjustment!P42</f>
        <v>2691.6115838571427</v>
      </c>
      <c r="P42" s="42">
        <f>(_xlfn.FORECAST.LINEAR($P$1:$Z$1,C42:O42,$C$1:$O$1)+((Percent!P42*_xlfn.FORECAST.LINEAR($P$1:$Z$1,C42:O42,$C$1:$O$1))+Adjustment!Q42))</f>
        <v>3052.0444924871877</v>
      </c>
      <c r="Q42" s="42">
        <f>(_xlfn.FORECAST.LINEAR($P$1:$Z$1,D42:P42,$C$1:$O$1)+((Percent!Q42*_xlfn.FORECAST.LINEAR($P$1:$Z$1,D42:P42,$C$1:$O$1))+Adjustment!R42))</f>
        <v>2926.8574268913808</v>
      </c>
      <c r="R42" s="42">
        <f>(_xlfn.FORECAST.LINEAR($P$1:$Z$1,E42:Q42,$C$1:$O$1)+((Percent!R42*_xlfn.FORECAST.LINEAR($P$1:$Z$1,E42:Q42,$C$1:$O$1))+Adjustment!S42))</f>
        <v>3044.8440401311509</v>
      </c>
      <c r="S42" s="42">
        <f>(_xlfn.FORECAST.LINEAR($P$1:$Z$1,F42:R42,$C$1:$O$1)+((Percent!S42*_xlfn.FORECAST.LINEAR($P$1:$Z$1,F42:R42,$C$1:$O$1))+Adjustment!T42))</f>
        <v>3219.2374507393743</v>
      </c>
      <c r="T42" s="42">
        <f>(_xlfn.FORECAST.LINEAR($P$1:$Z$1,G42:S42,$C$1:$O$1)+((Percent!T42*_xlfn.FORECAST.LINEAR($P$1:$Z$1,G42:S42,$C$1:$O$1))+Adjustment!U42))</f>
        <v>3455.870026588615</v>
      </c>
      <c r="U42" s="42">
        <f>(_xlfn.FORECAST.LINEAR($P$1:$Z$1,H42:T42,$C$1:$O$1)+((Percent!U42*_xlfn.FORECAST.LINEAR($P$1:$Z$1,H42:T42,$C$1:$O$1))+Adjustment!V42))</f>
        <v>3828.2894341800388</v>
      </c>
      <c r="V42" s="42">
        <f>(_xlfn.FORECAST.LINEAR($P$1:$Z$1,I42:U42,$C$1:$O$1)+((Percent!V42*_xlfn.FORECAST.LINEAR($P$1:$Z$1,I42:U42,$C$1:$O$1))+Adjustment!W42))</f>
        <v>4240.7745223864267</v>
      </c>
      <c r="W42" s="42">
        <f>(_xlfn.FORECAST.LINEAR($P$1:$Z$1,J42:V42,$C$1:$O$1)+((Percent!W42*_xlfn.FORECAST.LINEAR($P$1:$Z$1,J42:V42,$C$1:$O$1))+Adjustment!X42))</f>
        <v>4517.5216810885904</v>
      </c>
      <c r="X42" s="42">
        <f>(_xlfn.FORECAST.LINEAR($P$1:$Z$1,K42:W42,$C$1:$O$1)+((Percent!X42*_xlfn.FORECAST.LINEAR($P$1:$Z$1,K42:W42,$C$1:$O$1))+Adjustment!Y42))</f>
        <v>5166.6759096986389</v>
      </c>
      <c r="Y42" s="42">
        <f>(_xlfn.FORECAST.LINEAR($P$1:$Z$1,L42:X42,$C$1:$O$1)+((Percent!Y42*_xlfn.FORECAST.LINEAR($P$1:$Z$1,L42:X42,$C$1:$O$1))+Adjustment!Z42))</f>
        <v>6346.8291687595547</v>
      </c>
      <c r="Z42" s="37"/>
    </row>
    <row r="43" spans="1:26" ht="16.350000000000001" customHeight="1" x14ac:dyDescent="0.25">
      <c r="A43" s="21" t="s">
        <v>91</v>
      </c>
      <c r="B43" s="21" t="s">
        <v>92</v>
      </c>
      <c r="C43" s="37" t="s">
        <v>92</v>
      </c>
      <c r="D43" s="37">
        <f>Base!D43+(Base!D43*Percent!E43)+Adjustment!E43</f>
        <v>539.4</v>
      </c>
      <c r="E43" s="37">
        <f>Base!E43+(Base!E43*Percent!F43)+Adjustment!F43</f>
        <v>562.70000000000005</v>
      </c>
      <c r="F43" s="37">
        <f>Base!F43+(Base!F43*Percent!G43)+Adjustment!G43</f>
        <v>595</v>
      </c>
      <c r="G43" s="37">
        <f>Base!G43+(Base!G43*Percent!H43)+Adjustment!H43</f>
        <v>628</v>
      </c>
      <c r="H43" s="37">
        <f>Base!H43+(Base!H43*Percent!I43)+Adjustment!I43</f>
        <v>680.2</v>
      </c>
      <c r="I43" s="37">
        <f>Base!I43+(Base!I43*Percent!J43)+Adjustment!J43</f>
        <v>696.1</v>
      </c>
      <c r="J43" s="37">
        <f>Base!J43+(Base!J43*Percent!K43)+Adjustment!K43</f>
        <v>738.7</v>
      </c>
      <c r="K43" s="37">
        <f>Base!K43+(Base!K43*Percent!L43)+Adjustment!L43</f>
        <v>724.9</v>
      </c>
      <c r="L43" s="37">
        <f>Base!L43+(Base!L43*Percent!M43)+Adjustment!M43</f>
        <v>740.8</v>
      </c>
      <c r="M43" s="37">
        <f>Base!M43+(Base!M43*Percent!N43)+Adjustment!N43</f>
        <v>711.4</v>
      </c>
      <c r="N43" s="37">
        <f>Base!N43+(Base!N43*Percent!O43)+Adjustment!O43</f>
        <v>747.7</v>
      </c>
      <c r="O43" s="37">
        <f>Base!O43+(Base!O43*Percent!P43)+Adjustment!P43</f>
        <v>743.28266134285707</v>
      </c>
      <c r="P43" s="42">
        <f>(_xlfn.FORECAST.LINEAR($P$1:$Z$1,C43:O43,$C$1:$O$1)+((Percent!P43*_xlfn.FORECAST.LINEAR($P$1:$Z$1,C43:O43,$C$1:$O$1))+Adjustment!Q43))</f>
        <v>821.17011424058376</v>
      </c>
      <c r="Q43" s="42">
        <f>(_xlfn.FORECAST.LINEAR($P$1:$Z$1,D43:P43,$C$1:$O$1)+((Percent!Q43*_xlfn.FORECAST.LINEAR($P$1:$Z$1,D43:P43,$C$1:$O$1))+Adjustment!R43))</f>
        <v>777.20006618130992</v>
      </c>
      <c r="R43" s="42">
        <f>(_xlfn.FORECAST.LINEAR($P$1:$Z$1,E43:Q43,$C$1:$O$1)+((Percent!R43*_xlfn.FORECAST.LINEAR($P$1:$Z$1,E43:Q43,$C$1:$O$1))+Adjustment!S43))</f>
        <v>782.64658776933629</v>
      </c>
      <c r="S43" s="42">
        <f>(_xlfn.FORECAST.LINEAR($P$1:$Z$1,F43:R43,$C$1:$O$1)+((Percent!S43*_xlfn.FORECAST.LINEAR($P$1:$Z$1,F43:R43,$C$1:$O$1))+Adjustment!T43))</f>
        <v>796.58377607582884</v>
      </c>
      <c r="T43" s="42">
        <f>(_xlfn.FORECAST.LINEAR($P$1:$Z$1,G43:S43,$C$1:$O$1)+((Percent!T43*_xlfn.FORECAST.LINEAR($P$1:$Z$1,G43:S43,$C$1:$O$1))+Adjustment!U43))</f>
        <v>817.84942038934446</v>
      </c>
      <c r="U43" s="42">
        <f>(_xlfn.FORECAST.LINEAR($P$1:$Z$1,H43:T43,$C$1:$O$1)+((Percent!U43*_xlfn.FORECAST.LINEAR($P$1:$Z$1,H43:T43,$C$1:$O$1))+Adjustment!V43))</f>
        <v>863.60678045869986</v>
      </c>
      <c r="V43" s="42">
        <f>(_xlfn.FORECAST.LINEAR($P$1:$Z$1,I43:U43,$C$1:$O$1)+((Percent!V43*_xlfn.FORECAST.LINEAR($P$1:$Z$1,I43:U43,$C$1:$O$1))+Adjustment!W43))</f>
        <v>904.26367711938008</v>
      </c>
      <c r="W43" s="42">
        <f>(_xlfn.FORECAST.LINEAR($P$1:$Z$1,J43:V43,$C$1:$O$1)+((Percent!W43*_xlfn.FORECAST.LINEAR($P$1:$Z$1,J43:V43,$C$1:$O$1))+Adjustment!X43))</f>
        <v>909.18042111671434</v>
      </c>
      <c r="X43" s="42">
        <f>(_xlfn.FORECAST.LINEAR($P$1:$Z$1,K43:W43,$C$1:$O$1)+((Percent!X43*_xlfn.FORECAST.LINEAR($P$1:$Z$1,K43:W43,$C$1:$O$1))+Adjustment!Y43))</f>
        <v>956.03881047429491</v>
      </c>
      <c r="Y43" s="42">
        <f>(_xlfn.FORECAST.LINEAR($P$1:$Z$1,L43:X43,$C$1:$O$1)+((Percent!Y43*_xlfn.FORECAST.LINEAR($P$1:$Z$1,L43:X43,$C$1:$O$1))+Adjustment!Z43))</f>
        <v>1067.9697833362618</v>
      </c>
      <c r="Z43" s="37"/>
    </row>
    <row r="44" spans="1:26" ht="16.350000000000001" customHeight="1" x14ac:dyDescent="0.25">
      <c r="A44" s="21" t="s">
        <v>93</v>
      </c>
      <c r="B44" s="21" t="s">
        <v>94</v>
      </c>
      <c r="C44" s="37" t="s">
        <v>94</v>
      </c>
      <c r="D44" s="37">
        <f>Base!D44+(Base!D44*Percent!E44)+Adjustment!E44</f>
        <v>528.9</v>
      </c>
      <c r="E44" s="37">
        <f>Base!E44+(Base!E44*Percent!F44)+Adjustment!F44</f>
        <v>552.9</v>
      </c>
      <c r="F44" s="37">
        <f>Base!F44+(Base!F44*Percent!G44)+Adjustment!G44</f>
        <v>583.5</v>
      </c>
      <c r="G44" s="37">
        <f>Base!G44+(Base!G44*Percent!H44)+Adjustment!H44</f>
        <v>615.9</v>
      </c>
      <c r="H44" s="37">
        <f>Base!H44+(Base!H44*Percent!I44)+Adjustment!I44</f>
        <v>669.1</v>
      </c>
      <c r="I44" s="37">
        <f>Base!I44+(Base!I44*Percent!J44)+Adjustment!J44</f>
        <v>682.9</v>
      </c>
      <c r="J44" s="37">
        <f>Base!J44+(Base!J44*Percent!K44)+Adjustment!K44</f>
        <v>724.7</v>
      </c>
      <c r="K44" s="37">
        <f>Base!K44+(Base!K44*Percent!L44)+Adjustment!L44</f>
        <v>711.1</v>
      </c>
      <c r="L44" s="37">
        <f>Base!L44+(Base!L44*Percent!M44)+Adjustment!M44</f>
        <v>727</v>
      </c>
      <c r="M44" s="37">
        <f>Base!M44+(Base!M44*Percent!N44)+Adjustment!N44</f>
        <v>697.8</v>
      </c>
      <c r="N44" s="37">
        <f>Base!N44+(Base!N44*Percent!O44)+Adjustment!O44</f>
        <v>733.3</v>
      </c>
      <c r="O44" s="37">
        <f>Base!O44+(Base!O44*Percent!P44)+Adjustment!P44</f>
        <v>729.21675534285714</v>
      </c>
      <c r="P44" s="42">
        <f>(_xlfn.FORECAST.LINEAR($P$1:$Z$1,C44:O44,$C$1:$O$1)+((Percent!P44*_xlfn.FORECAST.LINEAR($P$1:$Z$1,C44:O44,$C$1:$O$1))+Adjustment!Q44))</f>
        <v>805.51720352708764</v>
      </c>
      <c r="Q44" s="42">
        <f>(_xlfn.FORECAST.LINEAR($P$1:$Z$1,D44:P44,$C$1:$O$1)+((Percent!Q44*_xlfn.FORECAST.LINEAR($P$1:$Z$1,D44:P44,$C$1:$O$1))+Adjustment!R44))</f>
        <v>762.2496138597096</v>
      </c>
      <c r="R44" s="42">
        <f>(_xlfn.FORECAST.LINEAR($P$1:$Z$1,E44:Q44,$C$1:$O$1)+((Percent!R44*_xlfn.FORECAST.LINEAR($P$1:$Z$1,E44:Q44,$C$1:$O$1))+Adjustment!S44))</f>
        <v>767.56510229698733</v>
      </c>
      <c r="S44" s="42">
        <f>(_xlfn.FORECAST.LINEAR($P$1:$Z$1,F44:R44,$C$1:$O$1)+((Percent!S44*_xlfn.FORECAST.LINEAR($P$1:$Z$1,F44:R44,$C$1:$O$1))+Adjustment!T44))</f>
        <v>780.99497943691017</v>
      </c>
      <c r="T44" s="42">
        <f>(_xlfn.FORECAST.LINEAR($P$1:$Z$1,G44:S44,$C$1:$O$1)+((Percent!T44*_xlfn.FORECAST.LINEAR($P$1:$Z$1,G44:S44,$C$1:$O$1))+Adjustment!U44))</f>
        <v>801.44561869048709</v>
      </c>
      <c r="U44" s="42">
        <f>(_xlfn.FORECAST.LINEAR($P$1:$Z$1,H44:T44,$C$1:$O$1)+((Percent!U44*_xlfn.FORECAST.LINEAR($P$1:$Z$1,H44:T44,$C$1:$O$1))+Adjustment!V44))</f>
        <v>846.37141648874922</v>
      </c>
      <c r="V44" s="42">
        <f>(_xlfn.FORECAST.LINEAR($P$1:$Z$1,I44:U44,$C$1:$O$1)+((Percent!V44*_xlfn.FORECAST.LINEAR($P$1:$Z$1,I44:U44,$C$1:$O$1))+Adjustment!W44))</f>
        <v>885.94106311346206</v>
      </c>
      <c r="W44" s="42">
        <f>(_xlfn.FORECAST.LINEAR($P$1:$Z$1,J44:V44,$C$1:$O$1)+((Percent!W44*_xlfn.FORECAST.LINEAR($P$1:$Z$1,J44:V44,$C$1:$O$1))+Adjustment!X44))</f>
        <v>890.38348580942579</v>
      </c>
      <c r="X44" s="42">
        <f>(_xlfn.FORECAST.LINEAR($P$1:$Z$1,K44:W44,$C$1:$O$1)+((Percent!X44*_xlfn.FORECAST.LINEAR($P$1:$Z$1,K44:W44,$C$1:$O$1))+Adjustment!Y44))</f>
        <v>935.71732938972684</v>
      </c>
      <c r="Y44" s="42">
        <f>(_xlfn.FORECAST.LINEAR($P$1:$Z$1,L44:X44,$C$1:$O$1)+((Percent!Y44*_xlfn.FORECAST.LINEAR($P$1:$Z$1,L44:X44,$C$1:$O$1))+Adjustment!Z44))</f>
        <v>1044.6146368607986</v>
      </c>
      <c r="Z44" s="37"/>
    </row>
    <row r="45" spans="1:26" ht="16.350000000000001" customHeight="1" x14ac:dyDescent="0.25">
      <c r="A45" s="7" t="s">
        <v>95</v>
      </c>
      <c r="B45" s="7" t="s">
        <v>96</v>
      </c>
      <c r="C45" s="37" t="s">
        <v>96</v>
      </c>
      <c r="D45" s="37">
        <f>Base!D45+(Base!D45*Percent!E45)+Adjustment!E45</f>
        <v>99.8</v>
      </c>
      <c r="E45" s="37">
        <f>Base!E45+(Base!E45*Percent!F45)+Adjustment!F45</f>
        <v>105.6</v>
      </c>
      <c r="F45" s="37">
        <f>Base!F45+(Base!F45*Percent!G45)+Adjustment!G45</f>
        <v>111.9</v>
      </c>
      <c r="G45" s="37">
        <f>Base!G45+(Base!G45*Percent!H45)+Adjustment!H45</f>
        <v>121.3</v>
      </c>
      <c r="H45" s="37">
        <f>Base!H45+(Base!H45*Percent!I45)+Adjustment!I45</f>
        <v>144.9</v>
      </c>
      <c r="I45" s="37">
        <f>Base!I45+(Base!I45*Percent!J45)+Adjustment!J45</f>
        <v>126.8</v>
      </c>
      <c r="J45" s="37">
        <f>Base!J45+(Base!J45*Percent!K45)+Adjustment!K45</f>
        <v>136</v>
      </c>
      <c r="K45" s="37">
        <f>Base!K45+(Base!K45*Percent!L45)+Adjustment!L45</f>
        <v>108.3</v>
      </c>
      <c r="L45" s="37">
        <f>Base!L45+(Base!L45*Percent!M45)+Adjustment!M45</f>
        <v>124.5</v>
      </c>
      <c r="M45" s="37">
        <f>Base!M45+(Base!M45*Percent!N45)+Adjustment!N45</f>
        <v>102</v>
      </c>
      <c r="N45" s="37">
        <f>Base!N45+(Base!N45*Percent!O45)+Adjustment!O45</f>
        <v>137.30000000000001</v>
      </c>
      <c r="O45" s="37">
        <f>Base!O45+(Base!O45*Percent!P45)+Adjustment!P45</f>
        <v>124.58373885714286</v>
      </c>
      <c r="P45" s="42">
        <f>(_xlfn.FORECAST.LINEAR($P$1:$Z$1,C45:O45,$C$1:$O$1)+((Percent!P45*_xlfn.FORECAST.LINEAR($P$1:$Z$1,C45:O45,$C$1:$O$1))+Adjustment!Q45))</f>
        <v>131.27285374803776</v>
      </c>
      <c r="Q45" s="42">
        <f>(_xlfn.FORECAST.LINEAR($P$1:$Z$1,D45:P45,$C$1:$O$1)+((Percent!Q45*_xlfn.FORECAST.LINEAR($P$1:$Z$1,D45:P45,$C$1:$O$1))+Adjustment!R45))</f>
        <v>121.78156373939767</v>
      </c>
      <c r="R45" s="42">
        <f>(_xlfn.FORECAST.LINEAR($P$1:$Z$1,E45:Q45,$C$1:$O$1)+((Percent!R45*_xlfn.FORECAST.LINEAR($P$1:$Z$1,E45:Q45,$C$1:$O$1))+Adjustment!S45))</f>
        <v>117.2855143224983</v>
      </c>
      <c r="S45" s="42">
        <f>(_xlfn.FORECAST.LINEAR($P$1:$Z$1,F45:R45,$C$1:$O$1)+((Percent!S45*_xlfn.FORECAST.LINEAR($P$1:$Z$1,F45:R45,$C$1:$O$1))+Adjustment!T45))</f>
        <v>112.46942644399316</v>
      </c>
      <c r="T45" s="42">
        <f>(_xlfn.FORECAST.LINEAR($P$1:$Z$1,G45:S45,$C$1:$O$1)+((Percent!T45*_xlfn.FORECAST.LINEAR($P$1:$Z$1,G45:S45,$C$1:$O$1))+Adjustment!U45))</f>
        <v>107.58936073574058</v>
      </c>
      <c r="U45" s="42">
        <f>(_xlfn.FORECAST.LINEAR($P$1:$Z$1,H45:T45,$C$1:$O$1)+((Percent!U45*_xlfn.FORECAST.LINEAR($P$1:$Z$1,H45:T45,$C$1:$O$1))+Adjustment!V45))</f>
        <v>109.5541755562295</v>
      </c>
      <c r="V45" s="42">
        <f>(_xlfn.FORECAST.LINEAR($P$1:$Z$1,I45:U45,$C$1:$O$1)+((Percent!V45*_xlfn.FORECAST.LINEAR($P$1:$Z$1,I45:U45,$C$1:$O$1))+Adjustment!W45))</f>
        <v>105.86716669609758</v>
      </c>
      <c r="W45" s="42">
        <f>(_xlfn.FORECAST.LINEAR($P$1:$Z$1,J45:V45,$C$1:$O$1)+((Percent!W45*_xlfn.FORECAST.LINEAR($P$1:$Z$1,J45:V45,$C$1:$O$1))+Adjustment!X45))</f>
        <v>97.792694463761777</v>
      </c>
      <c r="X45" s="42">
        <f>(_xlfn.FORECAST.LINEAR($P$1:$Z$1,K45:W45,$C$1:$O$1)+((Percent!X45*_xlfn.FORECAST.LINEAR($P$1:$Z$1,K45:W45,$C$1:$O$1))+Adjustment!Y45))</f>
        <v>82.006322517137406</v>
      </c>
      <c r="Y45" s="42">
        <f>(_xlfn.FORECAST.LINEAR($P$1:$Z$1,L45:X45,$C$1:$O$1)+((Percent!Y45*_xlfn.FORECAST.LINEAR($P$1:$Z$1,L45:X45,$C$1:$O$1))+Adjustment!Z45))</f>
        <v>65.773163715110584</v>
      </c>
      <c r="Z45" s="37"/>
    </row>
    <row r="46" spans="1:26" ht="16.350000000000001" customHeight="1" x14ac:dyDescent="0.25">
      <c r="A46" s="8" t="s">
        <v>97</v>
      </c>
      <c r="B46" s="8" t="s">
        <v>98</v>
      </c>
      <c r="C46" s="37" t="s">
        <v>98</v>
      </c>
      <c r="D46" s="37">
        <f>Base!D46+(Base!D46*Percent!E46)+Adjustment!E46</f>
        <v>416.1</v>
      </c>
      <c r="E46" s="37">
        <f>Base!E46+(Base!E46*Percent!F46)+Adjustment!F46</f>
        <v>433.1</v>
      </c>
      <c r="F46" s="37">
        <f>Base!F46+(Base!F46*Percent!G46)+Adjustment!G46</f>
        <v>457.1</v>
      </c>
      <c r="G46" s="37">
        <f>Base!G46+(Base!G46*Percent!H46)+Adjustment!H46</f>
        <v>479.9</v>
      </c>
      <c r="H46" s="37">
        <f>Base!H46+(Base!H46*Percent!I46)+Adjustment!I46</f>
        <v>508.5</v>
      </c>
      <c r="I46" s="37">
        <f>Base!I46+(Base!I46*Percent!J46)+Adjustment!J46</f>
        <v>540.9</v>
      </c>
      <c r="J46" s="37">
        <f>Base!J46+(Base!J46*Percent!K46)+Adjustment!K46</f>
        <v>572.6</v>
      </c>
      <c r="K46" s="37">
        <f>Base!K46+(Base!K46*Percent!L46)+Adjustment!L46</f>
        <v>586.4</v>
      </c>
      <c r="L46" s="37">
        <f>Base!L46+(Base!L46*Percent!M46)+Adjustment!M46</f>
        <v>584.4</v>
      </c>
      <c r="M46" s="37">
        <f>Base!M46+(Base!M46*Percent!N46)+Adjustment!N46</f>
        <v>578.1</v>
      </c>
      <c r="N46" s="37">
        <f>Base!N46+(Base!N46*Percent!O46)+Adjustment!O46</f>
        <v>579</v>
      </c>
      <c r="O46" s="37">
        <f>Base!O46+(Base!O46*Percent!P46)+Adjustment!P46</f>
        <v>587.35204625714289</v>
      </c>
      <c r="P46" s="42">
        <f>(_xlfn.FORECAST.LINEAR($P$1:$Z$1,C46:O46,$C$1:$O$1)+((Percent!P46*_xlfn.FORECAST.LINEAR($P$1:$Z$1,C46:O46,$C$1:$O$1))+Adjustment!Q46))</f>
        <v>655.35513503390825</v>
      </c>
      <c r="Q46" s="42">
        <f>(_xlfn.FORECAST.LINEAR($P$1:$Z$1,D46:P46,$C$1:$O$1)+((Percent!Q46*_xlfn.FORECAST.LINEAR($P$1:$Z$1,D46:P46,$C$1:$O$1))+Adjustment!R46))</f>
        <v>622.59634670363994</v>
      </c>
      <c r="R46" s="42">
        <f>(_xlfn.FORECAST.LINEAR($P$1:$Z$1,E46:Q46,$C$1:$O$1)+((Percent!R46*_xlfn.FORECAST.LINEAR($P$1:$Z$1,E46:Q46,$C$1:$O$1))+Adjustment!S46))</f>
        <v>632.15384416364247</v>
      </c>
      <c r="S46" s="42">
        <f>(_xlfn.FORECAST.LINEAR($P$1:$Z$1,F46:R46,$C$1:$O$1)+((Percent!S46*_xlfn.FORECAST.LINEAR($P$1:$Z$1,F46:R46,$C$1:$O$1))+Adjustment!T46))</f>
        <v>649.87782699248464</v>
      </c>
      <c r="T46" s="42">
        <f>(_xlfn.FORECAST.LINEAR($P$1:$Z$1,G46:S46,$C$1:$O$1)+((Percent!T46*_xlfn.FORECAST.LINEAR($P$1:$Z$1,G46:S46,$C$1:$O$1))+Adjustment!U46))</f>
        <v>674.49973338768893</v>
      </c>
      <c r="U46" s="42">
        <f>(_xlfn.FORECAST.LINEAR($P$1:$Z$1,H46:T46,$C$1:$O$1)+((Percent!U46*_xlfn.FORECAST.LINEAR($P$1:$Z$1,H46:T46,$C$1:$O$1))+Adjustment!V46))</f>
        <v>716.11320642481974</v>
      </c>
      <c r="V46" s="42">
        <f>(_xlfn.FORECAST.LINEAR($P$1:$Z$1,I46:U46,$C$1:$O$1)+((Percent!V46*_xlfn.FORECAST.LINEAR($P$1:$Z$1,I46:U46,$C$1:$O$1))+Adjustment!W46))</f>
        <v>758.36021320578106</v>
      </c>
      <c r="W46" s="42">
        <f>(_xlfn.FORECAST.LINEAR($P$1:$Z$1,J46:V46,$C$1:$O$1)+((Percent!W46*_xlfn.FORECAST.LINEAR($P$1:$Z$1,J46:V46,$C$1:$O$1))+Adjustment!X46))</f>
        <v>770.92723623929464</v>
      </c>
      <c r="X46" s="42">
        <f>(_xlfn.FORECAST.LINEAR($P$1:$Z$1,K46:W46,$C$1:$O$1)+((Percent!X46*_xlfn.FORECAST.LINEAR($P$1:$Z$1,K46:W46,$C$1:$O$1))+Adjustment!Y46))</f>
        <v>831.10165724918124</v>
      </c>
      <c r="Y46" s="42">
        <f>(_xlfn.FORECAST.LINEAR($P$1:$Z$1,L46:X46,$C$1:$O$1)+((Percent!Y46*_xlfn.FORECAST.LINEAR($P$1:$Z$1,L46:X46,$C$1:$O$1))+Adjustment!Z46))</f>
        <v>953.2861474500553</v>
      </c>
      <c r="Z46" s="37"/>
    </row>
    <row r="47" spans="1:26" ht="16.350000000000001" customHeight="1" x14ac:dyDescent="0.25">
      <c r="A47" s="9" t="s">
        <v>99</v>
      </c>
      <c r="B47" s="9" t="s">
        <v>100</v>
      </c>
      <c r="C47" s="37" t="s">
        <v>100</v>
      </c>
      <c r="D47" s="37">
        <f>Base!D47+(Base!D47*Percent!E47)+Adjustment!E47</f>
        <v>0</v>
      </c>
      <c r="E47" s="37">
        <f>Base!E47+(Base!E47*Percent!F47)+Adjustment!F47</f>
        <v>0</v>
      </c>
      <c r="F47" s="37">
        <f>Base!F47+(Base!F47*Percent!G47)+Adjustment!G47</f>
        <v>0</v>
      </c>
      <c r="G47" s="37">
        <f>Base!G47+(Base!G47*Percent!H47)+Adjustment!H47</f>
        <v>0</v>
      </c>
      <c r="H47" s="37">
        <f>Base!H47+(Base!H47*Percent!I47)+Adjustment!I47</f>
        <v>0</v>
      </c>
      <c r="I47" s="37">
        <f>Base!I47+(Base!I47*Percent!J47)+Adjustment!J47</f>
        <v>0</v>
      </c>
      <c r="J47" s="37">
        <f>Base!J47+(Base!J47*Percent!K47)+Adjustment!K47</f>
        <v>0</v>
      </c>
      <c r="K47" s="37">
        <f>Base!K47+(Base!K47*Percent!L47)+Adjustment!L47</f>
        <v>0</v>
      </c>
      <c r="L47" s="37">
        <f>Base!L47+(Base!L47*Percent!M47)+Adjustment!M47</f>
        <v>0</v>
      </c>
      <c r="M47" s="37">
        <f>Base!M47+(Base!M47*Percent!N47)+Adjustment!N47</f>
        <v>0</v>
      </c>
      <c r="N47" s="37">
        <f>Base!N47+(Base!N47*Percent!O47)+Adjustment!O47</f>
        <v>0</v>
      </c>
      <c r="O47" s="37">
        <f>Base!O47+(Base!O47*Percent!P47)+Adjustment!P47</f>
        <v>0</v>
      </c>
      <c r="P47" s="42">
        <f>(_xlfn.FORECAST.LINEAR($P$1:$Z$1,C47:O47,$C$1:$O$1)+((Percent!P47*_xlfn.FORECAST.LINEAR($P$1:$Z$1,C47:O47,$C$1:$O$1))+Adjustment!Q47))</f>
        <v>0</v>
      </c>
      <c r="Q47" s="42">
        <f>(_xlfn.FORECAST.LINEAR($P$1:$Z$1,D47:P47,$C$1:$O$1)+((Percent!Q47*_xlfn.FORECAST.LINEAR($P$1:$Z$1,D47:P47,$C$1:$O$1))+Adjustment!R47))</f>
        <v>0</v>
      </c>
      <c r="R47" s="42">
        <f>(_xlfn.FORECAST.LINEAR($P$1:$Z$1,E47:Q47,$C$1:$O$1)+((Percent!R47*_xlfn.FORECAST.LINEAR($P$1:$Z$1,E47:Q47,$C$1:$O$1))+Adjustment!S47))</f>
        <v>0</v>
      </c>
      <c r="S47" s="42">
        <f>(_xlfn.FORECAST.LINEAR($P$1:$Z$1,F47:R47,$C$1:$O$1)+((Percent!S47*_xlfn.FORECAST.LINEAR($P$1:$Z$1,F47:R47,$C$1:$O$1))+Adjustment!T47))</f>
        <v>0</v>
      </c>
      <c r="T47" s="42">
        <f>(_xlfn.FORECAST.LINEAR($P$1:$Z$1,G47:S47,$C$1:$O$1)+((Percent!T47*_xlfn.FORECAST.LINEAR($P$1:$Z$1,G47:S47,$C$1:$O$1))+Adjustment!U47))</f>
        <v>0</v>
      </c>
      <c r="U47" s="42">
        <f>(_xlfn.FORECAST.LINEAR($P$1:$Z$1,H47:T47,$C$1:$O$1)+((Percent!U47*_xlfn.FORECAST.LINEAR($P$1:$Z$1,H47:T47,$C$1:$O$1))+Adjustment!V47))</f>
        <v>0</v>
      </c>
      <c r="V47" s="42">
        <f>(_xlfn.FORECAST.LINEAR($P$1:$Z$1,I47:U47,$C$1:$O$1)+((Percent!V47*_xlfn.FORECAST.LINEAR($P$1:$Z$1,I47:U47,$C$1:$O$1))+Adjustment!W47))</f>
        <v>0</v>
      </c>
      <c r="W47" s="42">
        <f>(_xlfn.FORECAST.LINEAR($P$1:$Z$1,J47:V47,$C$1:$O$1)+((Percent!W47*_xlfn.FORECAST.LINEAR($P$1:$Z$1,J47:V47,$C$1:$O$1))+Adjustment!X47))</f>
        <v>0</v>
      </c>
      <c r="X47" s="42">
        <f>(_xlfn.FORECAST.LINEAR($P$1:$Z$1,K47:W47,$C$1:$O$1)+((Percent!X47*_xlfn.FORECAST.LINEAR($P$1:$Z$1,K47:W47,$C$1:$O$1))+Adjustment!Y47))</f>
        <v>0</v>
      </c>
      <c r="Y47" s="42">
        <f>(_xlfn.FORECAST.LINEAR($P$1:$Z$1,L47:X47,$C$1:$O$1)+((Percent!Y47*_xlfn.FORECAST.LINEAR($P$1:$Z$1,L47:X47,$C$1:$O$1))+Adjustment!Z47))</f>
        <v>0</v>
      </c>
      <c r="Z47" s="37"/>
    </row>
    <row r="48" spans="1:26" ht="16.350000000000001" customHeight="1" x14ac:dyDescent="0.25">
      <c r="A48" s="10" t="s">
        <v>101</v>
      </c>
      <c r="B48" s="10" t="s">
        <v>102</v>
      </c>
      <c r="C48" s="37" t="s">
        <v>102</v>
      </c>
      <c r="D48" s="37">
        <f>Base!D48+(Base!D48*Percent!E48)+Adjustment!E48</f>
        <v>13</v>
      </c>
      <c r="E48" s="37">
        <f>Base!E48+(Base!E48*Percent!F48)+Adjustment!F48</f>
        <v>14.2</v>
      </c>
      <c r="F48" s="37">
        <f>Base!F48+(Base!F48*Percent!G48)+Adjustment!G48</f>
        <v>14.4</v>
      </c>
      <c r="G48" s="37">
        <f>Base!G48+(Base!G48*Percent!H48)+Adjustment!H48</f>
        <v>14.7</v>
      </c>
      <c r="H48" s="37">
        <f>Base!H48+(Base!H48*Percent!I48)+Adjustment!I48</f>
        <v>15.7</v>
      </c>
      <c r="I48" s="37">
        <f>Base!I48+(Base!I48*Percent!J48)+Adjustment!J48</f>
        <v>15.3</v>
      </c>
      <c r="J48" s="37">
        <f>Base!J48+(Base!J48*Percent!K48)+Adjustment!K48</f>
        <v>16.2</v>
      </c>
      <c r="K48" s="37">
        <f>Base!K48+(Base!K48*Percent!L48)+Adjustment!L48</f>
        <v>16.399999999999999</v>
      </c>
      <c r="L48" s="37">
        <f>Base!L48+(Base!L48*Percent!M48)+Adjustment!M48</f>
        <v>18</v>
      </c>
      <c r="M48" s="37">
        <f>Base!M48+(Base!M48*Percent!N48)+Adjustment!N48</f>
        <v>17.7</v>
      </c>
      <c r="N48" s="37">
        <f>Base!N48+(Base!N48*Percent!O48)+Adjustment!O48</f>
        <v>17</v>
      </c>
      <c r="O48" s="37">
        <f>Base!O48+(Base!O48*Percent!P48)+Adjustment!P48</f>
        <v>17.280970228571427</v>
      </c>
      <c r="P48" s="42">
        <f>(_xlfn.FORECAST.LINEAR($P$1:$Z$1,C48:O48,$C$1:$O$1)+((Percent!P48*_xlfn.FORECAST.LINEAR($P$1:$Z$1,C48:O48,$C$1:$O$1))+Adjustment!Q48))</f>
        <v>18.894178715356425</v>
      </c>
      <c r="Q48" s="42">
        <f>(_xlfn.FORECAST.LINEAR($P$1:$Z$1,D48:P48,$C$1:$O$1)+((Percent!Q48*_xlfn.FORECAST.LINEAR($P$1:$Z$1,D48:P48,$C$1:$O$1))+Adjustment!R48))</f>
        <v>17.877681393084082</v>
      </c>
      <c r="R48" s="42">
        <f>(_xlfn.FORECAST.LINEAR($P$1:$Z$1,E48:Q48,$C$1:$O$1)+((Percent!R48*_xlfn.FORECAST.LINEAR($P$1:$Z$1,E48:Q48,$C$1:$O$1))+Adjustment!S48))</f>
        <v>18.134295689818121</v>
      </c>
      <c r="S48" s="42">
        <f>(_xlfn.FORECAST.LINEAR($P$1:$Z$1,F48:R48,$C$1:$O$1)+((Percent!S48*_xlfn.FORECAST.LINEAR($P$1:$Z$1,F48:R48,$C$1:$O$1))+Adjustment!T48))</f>
        <v>18.632869401904401</v>
      </c>
      <c r="T48" s="42">
        <f>(_xlfn.FORECAST.LINEAR($P$1:$Z$1,G48:S48,$C$1:$O$1)+((Percent!T48*_xlfn.FORECAST.LINEAR($P$1:$Z$1,G48:S48,$C$1:$O$1))+Adjustment!U48))</f>
        <v>19.322849524211787</v>
      </c>
      <c r="U48" s="42">
        <f>(_xlfn.FORECAST.LINEAR($P$1:$Z$1,H48:T48,$C$1:$O$1)+((Percent!U48*_xlfn.FORECAST.LINEAR($P$1:$Z$1,H48:T48,$C$1:$O$1))+Adjustment!V48))</f>
        <v>20.64049547969017</v>
      </c>
      <c r="V48" s="42">
        <f>(_xlfn.FORECAST.LINEAR($P$1:$Z$1,I48:U48,$C$1:$O$1)+((Percent!V48*_xlfn.FORECAST.LINEAR($P$1:$Z$1,I48:U48,$C$1:$O$1))+Adjustment!W48))</f>
        <v>21.644798423803827</v>
      </c>
      <c r="W48" s="42">
        <f>(_xlfn.FORECAST.LINEAR($P$1:$Z$1,J48:V48,$C$1:$O$1)+((Percent!W48*_xlfn.FORECAST.LINEAR($P$1:$Z$1,J48:V48,$C$1:$O$1))+Adjustment!X48))</f>
        <v>21.609651048336225</v>
      </c>
      <c r="X48" s="42">
        <f>(_xlfn.FORECAST.LINEAR($P$1:$Z$1,K48:W48,$C$1:$O$1)+((Percent!X48*_xlfn.FORECAST.LINEAR($P$1:$Z$1,K48:W48,$C$1:$O$1))+Adjustment!Y48))</f>
        <v>22.549106227336804</v>
      </c>
      <c r="Y48" s="42">
        <f>(_xlfn.FORECAST.LINEAR($P$1:$Z$1,L48:X48,$C$1:$O$1)+((Percent!Y48*_xlfn.FORECAST.LINEAR($P$1:$Z$1,L48:X48,$C$1:$O$1))+Adjustment!Z48))</f>
        <v>25.433063368980743</v>
      </c>
      <c r="Z48" s="37"/>
    </row>
    <row r="49" spans="1:26" ht="16.350000000000001" customHeight="1" x14ac:dyDescent="0.25">
      <c r="A49" s="11" t="s">
        <v>103</v>
      </c>
      <c r="B49" s="11" t="s">
        <v>104</v>
      </c>
      <c r="C49" s="37" t="s">
        <v>104</v>
      </c>
      <c r="D49" s="37">
        <f>Base!D49+(Base!D49*Percent!E49)+Adjustment!E49</f>
        <v>10.5</v>
      </c>
      <c r="E49" s="37">
        <f>Base!E49+(Base!E49*Percent!F49)+Adjustment!F49</f>
        <v>9.6999999999999993</v>
      </c>
      <c r="F49" s="37">
        <f>Base!F49+(Base!F49*Percent!G49)+Adjustment!G49</f>
        <v>11.6</v>
      </c>
      <c r="G49" s="37">
        <f>Base!G49+(Base!G49*Percent!H49)+Adjustment!H49</f>
        <v>12.1</v>
      </c>
      <c r="H49" s="37">
        <f>Base!H49+(Base!H49*Percent!I49)+Adjustment!I49</f>
        <v>11.1</v>
      </c>
      <c r="I49" s="37">
        <f>Base!I49+(Base!I49*Percent!J49)+Adjustment!J49</f>
        <v>13.1</v>
      </c>
      <c r="J49" s="37">
        <f>Base!J49+(Base!J49*Percent!K49)+Adjustment!K49</f>
        <v>13.9</v>
      </c>
      <c r="K49" s="37">
        <f>Base!K49+(Base!K49*Percent!L49)+Adjustment!L49</f>
        <v>13.8</v>
      </c>
      <c r="L49" s="37">
        <f>Base!L49+(Base!L49*Percent!M49)+Adjustment!M49</f>
        <v>13.8</v>
      </c>
      <c r="M49" s="37">
        <f>Base!M49+(Base!M49*Percent!N49)+Adjustment!N49</f>
        <v>13.6</v>
      </c>
      <c r="N49" s="37">
        <f>Base!N49+(Base!N49*Percent!O49)+Adjustment!O49</f>
        <v>14.3</v>
      </c>
      <c r="O49" s="37">
        <f>Base!O49+(Base!O49*Percent!P49)+Adjustment!P49</f>
        <v>14.065906</v>
      </c>
      <c r="P49" s="42">
        <f>(_xlfn.FORECAST.LINEAR($P$1:$Z$1,C49:O49,$C$1:$O$1)+((Percent!P49*_xlfn.FORECAST.LINEAR($P$1:$Z$1,C49:O49,$C$1:$O$1))+Adjustment!Q49))</f>
        <v>15.612901113564122</v>
      </c>
      <c r="Q49" s="42">
        <f>(_xlfn.FORECAST.LINEAR($P$1:$Z$1,D49:P49,$C$1:$O$1)+((Percent!Q49*_xlfn.FORECAST.LINEAR($P$1:$Z$1,D49:P49,$C$1:$O$1))+Adjustment!R49))</f>
        <v>14.911733534781888</v>
      </c>
      <c r="R49" s="42">
        <f>(_xlfn.FORECAST.LINEAR($P$1:$Z$1,E49:Q49,$C$1:$O$1)+((Percent!R49*_xlfn.FORECAST.LINEAR($P$1:$Z$1,E49:Q49,$C$1:$O$1))+Adjustment!S49))</f>
        <v>15.02127475719222</v>
      </c>
      <c r="S49" s="42">
        <f>(_xlfn.FORECAST.LINEAR($P$1:$Z$1,F49:R49,$C$1:$O$1)+((Percent!S49*_xlfn.FORECAST.LINEAR($P$1:$Z$1,F49:R49,$C$1:$O$1))+Adjustment!T49))</f>
        <v>15.541110192672599</v>
      </c>
      <c r="T49" s="42">
        <f>(_xlfn.FORECAST.LINEAR($P$1:$Z$1,G49:S49,$C$1:$O$1)+((Percent!T49*_xlfn.FORECAST.LINEAR($P$1:$Z$1,G49:S49,$C$1:$O$1))+Adjustment!U49))</f>
        <v>16.362360907798866</v>
      </c>
      <c r="U49" s="42">
        <f>(_xlfn.FORECAST.LINEAR($P$1:$Z$1,H49:T49,$C$1:$O$1)+((Percent!U49*_xlfn.FORECAST.LINEAR($P$1:$Z$1,H49:T49,$C$1:$O$1))+Adjustment!V49))</f>
        <v>17.207687992633236</v>
      </c>
      <c r="V49" s="42">
        <f>(_xlfn.FORECAST.LINEAR($P$1:$Z$1,I49:U49,$C$1:$O$1)+((Percent!V49*_xlfn.FORECAST.LINEAR($P$1:$Z$1,I49:U49,$C$1:$O$1))+Adjustment!W49))</f>
        <v>18.283444065288716</v>
      </c>
      <c r="W49" s="42">
        <f>(_xlfn.FORECAST.LINEAR($P$1:$Z$1,J49:V49,$C$1:$O$1)+((Percent!W49*_xlfn.FORECAST.LINEAR($P$1:$Z$1,J49:V49,$C$1:$O$1))+Adjustment!X49))</f>
        <v>18.732161599565178</v>
      </c>
      <c r="X49" s="42">
        <f>(_xlfn.FORECAST.LINEAR($P$1:$Z$1,K49:W49,$C$1:$O$1)+((Percent!X49*_xlfn.FORECAST.LINEAR($P$1:$Z$1,K49:W49,$C$1:$O$1))+Adjustment!Y49))</f>
        <v>20.24904620833134</v>
      </c>
      <c r="Y49" s="42">
        <f>(_xlfn.FORECAST.LINEAR($P$1:$Z$1,L49:X49,$C$1:$O$1)+((Percent!Y49*_xlfn.FORECAST.LINEAR($P$1:$Z$1,L49:X49,$C$1:$O$1))+Adjustment!Z49))</f>
        <v>23.276744344463776</v>
      </c>
      <c r="Z49" s="37"/>
    </row>
    <row r="50" spans="1:26" ht="16.350000000000001" customHeight="1" x14ac:dyDescent="0.25">
      <c r="A50" s="22" t="s">
        <v>105</v>
      </c>
      <c r="B50" s="22" t="s">
        <v>106</v>
      </c>
      <c r="C50" s="37" t="s">
        <v>106</v>
      </c>
      <c r="D50" s="37">
        <f>Base!D50+(Base!D50*Percent!E50)+Adjustment!E50</f>
        <v>100.6</v>
      </c>
      <c r="E50" s="37">
        <f>Base!E50+(Base!E50*Percent!F50)+Adjustment!F50</f>
        <v>99.6</v>
      </c>
      <c r="F50" s="37">
        <f>Base!F50+(Base!F50*Percent!G50)+Adjustment!G50</f>
        <v>99</v>
      </c>
      <c r="G50" s="37">
        <f>Base!G50+(Base!G50*Percent!H50)+Adjustment!H50</f>
        <v>107.2</v>
      </c>
      <c r="H50" s="37">
        <f>Base!H50+(Base!H50*Percent!I50)+Adjustment!I50</f>
        <v>116</v>
      </c>
      <c r="I50" s="37">
        <f>Base!I50+(Base!I50*Percent!J50)+Adjustment!J50</f>
        <v>117.3</v>
      </c>
      <c r="J50" s="37">
        <f>Base!J50+(Base!J50*Percent!K50)+Adjustment!K50</f>
        <v>124.3</v>
      </c>
      <c r="K50" s="37">
        <f>Base!K50+(Base!K50*Percent!L50)+Adjustment!L50</f>
        <v>142</v>
      </c>
      <c r="L50" s="37">
        <f>Base!L50+(Base!L50*Percent!M50)+Adjustment!M50</f>
        <v>141.1</v>
      </c>
      <c r="M50" s="37">
        <f>Base!M50+(Base!M50*Percent!N50)+Adjustment!N50</f>
        <v>135.5</v>
      </c>
      <c r="N50" s="37">
        <f>Base!N50+(Base!N50*Percent!O50)+Adjustment!O50</f>
        <v>124.7</v>
      </c>
      <c r="O50" s="37">
        <f>Base!O50+(Base!O50*Percent!P50)+Adjustment!P50</f>
        <v>127.9997446</v>
      </c>
      <c r="P50" s="42">
        <f>(_xlfn.FORECAST.LINEAR($P$1:$Z$1,C50:O50,$C$1:$O$1)+((Percent!P50*_xlfn.FORECAST.LINEAR($P$1:$Z$1,C50:O50,$C$1:$O$1))+Adjustment!Q50))</f>
        <v>146.75003493610836</v>
      </c>
      <c r="Q50" s="42">
        <f>(_xlfn.FORECAST.LINEAR($P$1:$Z$1,D50:P50,$C$1:$O$1)+((Percent!Q50*_xlfn.FORECAST.LINEAR($P$1:$Z$1,D50:P50,$C$1:$O$1))+Adjustment!R50))</f>
        <v>140.53849872626745</v>
      </c>
      <c r="R50" s="42">
        <f>(_xlfn.FORECAST.LINEAR($P$1:$Z$1,E50:Q50,$C$1:$O$1)+((Percent!R50*_xlfn.FORECAST.LINEAR($P$1:$Z$1,E50:Q50,$C$1:$O$1))+Adjustment!S50))</f>
        <v>143.22855765083219</v>
      </c>
      <c r="S50" s="42">
        <f>(_xlfn.FORECAST.LINEAR($P$1:$Z$1,F50:R50,$C$1:$O$1)+((Percent!S50*_xlfn.FORECAST.LINEAR($P$1:$Z$1,F50:R50,$C$1:$O$1))+Adjustment!T50))</f>
        <v>146.5218891981232</v>
      </c>
      <c r="T50" s="42">
        <f>(_xlfn.FORECAST.LINEAR($P$1:$Z$1,G50:S50,$C$1:$O$1)+((Percent!T50*_xlfn.FORECAST.LINEAR($P$1:$Z$1,G50:S50,$C$1:$O$1))+Adjustment!U50))</f>
        <v>151.3459187570993</v>
      </c>
      <c r="U50" s="42">
        <f>(_xlfn.FORECAST.LINEAR($P$1:$Z$1,H50:T50,$C$1:$O$1)+((Percent!U50*_xlfn.FORECAST.LINEAR($P$1:$Z$1,H50:T50,$C$1:$O$1))+Adjustment!V50))</f>
        <v>160.26863141526078</v>
      </c>
      <c r="V50" s="42">
        <f>(_xlfn.FORECAST.LINEAR($P$1:$Z$1,I50:U50,$C$1:$O$1)+((Percent!V50*_xlfn.FORECAST.LINEAR($P$1:$Z$1,I50:U50,$C$1:$O$1))+Adjustment!W50))</f>
        <v>166.86724722750606</v>
      </c>
      <c r="W50" s="42">
        <f>(_xlfn.FORECAST.LINEAR($P$1:$Z$1,J50:V50,$C$1:$O$1)+((Percent!W50*_xlfn.FORECAST.LINEAR($P$1:$Z$1,J50:V50,$C$1:$O$1))+Adjustment!X50))</f>
        <v>164.69840871036558</v>
      </c>
      <c r="X50" s="42">
        <f>(_xlfn.FORECAST.LINEAR($P$1:$Z$1,K50:W50,$C$1:$O$1)+((Percent!X50*_xlfn.FORECAST.LINEAR($P$1:$Z$1,K50:W50,$C$1:$O$1))+Adjustment!Y50))</f>
        <v>175.97325289534049</v>
      </c>
      <c r="Y50" s="42">
        <f>(_xlfn.FORECAST.LINEAR($P$1:$Z$1,L50:X50,$C$1:$O$1)+((Percent!Y50*_xlfn.FORECAST.LINEAR($P$1:$Z$1,L50:X50,$C$1:$O$1))+Adjustment!Z50))</f>
        <v>201.3684538485536</v>
      </c>
      <c r="Z50" s="37"/>
    </row>
    <row r="51" spans="1:26" ht="16.350000000000001" customHeight="1" x14ac:dyDescent="0.25">
      <c r="A51" s="8" t="s">
        <v>107</v>
      </c>
      <c r="B51" s="8" t="s">
        <v>108</v>
      </c>
      <c r="C51" s="37" t="s">
        <v>108</v>
      </c>
      <c r="D51" s="37">
        <f>Base!D51+(Base!D51*Percent!E51)+Adjustment!E51</f>
        <v>-3.6</v>
      </c>
      <c r="E51" s="37">
        <f>Base!E51+(Base!E51*Percent!F51)+Adjustment!F51</f>
        <v>-5.9</v>
      </c>
      <c r="F51" s="37">
        <f>Base!F51+(Base!F51*Percent!G51)+Adjustment!G51</f>
        <v>-2.1</v>
      </c>
      <c r="G51" s="37">
        <f>Base!G51+(Base!G51*Percent!H51)+Adjustment!H51</f>
        <v>-5.0999999999999996</v>
      </c>
      <c r="H51" s="37">
        <f>Base!H51+(Base!H51*Percent!I51)+Adjustment!I51</f>
        <v>-3.6</v>
      </c>
      <c r="I51" s="37">
        <f>Base!I51+(Base!I51*Percent!J51)+Adjustment!J51</f>
        <v>-3.8</v>
      </c>
      <c r="J51" s="37">
        <f>Base!J51+(Base!J51*Percent!K51)+Adjustment!K51</f>
        <v>-1.2</v>
      </c>
      <c r="K51" s="37">
        <f>Base!K51+(Base!K51*Percent!L51)+Adjustment!L51</f>
        <v>1.5</v>
      </c>
      <c r="L51" s="37">
        <f>Base!L51+(Base!L51*Percent!M51)+Adjustment!M51</f>
        <v>5.5</v>
      </c>
      <c r="M51" s="37">
        <f>Base!M51+(Base!M51*Percent!N51)+Adjustment!N51</f>
        <v>3.3</v>
      </c>
      <c r="N51" s="37">
        <f>Base!N51+(Base!N51*Percent!O51)+Adjustment!O51</f>
        <v>5.5</v>
      </c>
      <c r="O51" s="37">
        <f>Base!O51+(Base!O51*Percent!P51)+Adjustment!P51</f>
        <v>4.9230670999999999</v>
      </c>
      <c r="P51" s="42">
        <f>(_xlfn.FORECAST.LINEAR($P$1:$Z$1,C51:O51,$C$1:$O$1)+((Percent!P51*_xlfn.FORECAST.LINEAR($P$1:$Z$1,C51:O51,$C$1:$O$1))+Adjustment!Q51))</f>
        <v>7.7148071872662811</v>
      </c>
      <c r="Q51" s="42">
        <f>(_xlfn.FORECAST.LINEAR($P$1:$Z$1,D51:P51,$C$1:$O$1)+((Percent!Q51*_xlfn.FORECAST.LINEAR($P$1:$Z$1,D51:P51,$C$1:$O$1))+Adjustment!R51))</f>
        <v>8.3311778529533917</v>
      </c>
      <c r="R51" s="42">
        <f>(_xlfn.FORECAST.LINEAR($P$1:$Z$1,E51:Q51,$C$1:$O$1)+((Percent!R51*_xlfn.FORECAST.LINEAR($P$1:$Z$1,E51:Q51,$C$1:$O$1))+Adjustment!S51))</f>
        <v>10.487390926445537</v>
      </c>
      <c r="S51" s="42">
        <f>(_xlfn.FORECAST.LINEAR($P$1:$Z$1,F51:R51,$C$1:$O$1)+((Percent!S51*_xlfn.FORECAST.LINEAR($P$1:$Z$1,F51:R51,$C$1:$O$1))+Adjustment!T51))</f>
        <v>14.028002477005909</v>
      </c>
      <c r="T51" s="42">
        <f>(_xlfn.FORECAST.LINEAR($P$1:$Z$1,G51:S51,$C$1:$O$1)+((Percent!T51*_xlfn.FORECAST.LINEAR($P$1:$Z$1,G51:S51,$C$1:$O$1))+Adjustment!U51))</f>
        <v>17.967906267708187</v>
      </c>
      <c r="U51" s="42">
        <f>(_xlfn.FORECAST.LINEAR($P$1:$Z$1,H51:T51,$C$1:$O$1)+((Percent!U51*_xlfn.FORECAST.LINEAR($P$1:$Z$1,H51:T51,$C$1:$O$1))+Adjustment!V51))</f>
        <v>23.551739188766106</v>
      </c>
      <c r="V51" s="42">
        <f>(_xlfn.FORECAST.LINEAR($P$1:$Z$1,I51:U51,$C$1:$O$1)+((Percent!V51*_xlfn.FORECAST.LINEAR($P$1:$Z$1,I51:U51,$C$1:$O$1))+Adjustment!W51))</f>
        <v>30.106321038696098</v>
      </c>
      <c r="W51" s="42">
        <f>(_xlfn.FORECAST.LINEAR($P$1:$Z$1,J51:V51,$C$1:$O$1)+((Percent!W51*_xlfn.FORECAST.LINEAR($P$1:$Z$1,J51:V51,$C$1:$O$1))+Adjustment!X51))</f>
        <v>36.965108309517383</v>
      </c>
      <c r="X51" s="42">
        <f>(_xlfn.FORECAST.LINEAR($P$1:$Z$1,K51:W51,$C$1:$O$1)+((Percent!X51*_xlfn.FORECAST.LINEAR($P$1:$Z$1,K51:W51,$C$1:$O$1))+Adjustment!Y51))</f>
        <v>48.691121883528332</v>
      </c>
      <c r="Y51" s="42">
        <f>(_xlfn.FORECAST.LINEAR($P$1:$Z$1,L51:X51,$C$1:$O$1)+((Percent!Y51*_xlfn.FORECAST.LINEAR($P$1:$Z$1,L51:X51,$C$1:$O$1))+Adjustment!Z51))</f>
        <v>69.867582855809758</v>
      </c>
      <c r="Z51" s="37"/>
    </row>
    <row r="52" spans="1:26" ht="16.350000000000001" customHeight="1" x14ac:dyDescent="0.25">
      <c r="A52" s="13" t="s">
        <v>109</v>
      </c>
      <c r="B52" s="13" t="s">
        <v>110</v>
      </c>
      <c r="C52" s="37" t="s">
        <v>110</v>
      </c>
      <c r="D52" s="37">
        <f>Base!D52+(Base!D52*Percent!E52)+Adjustment!E52</f>
        <v>75.400000000000006</v>
      </c>
      <c r="E52" s="37">
        <f>Base!E52+(Base!E52*Percent!F52)+Adjustment!F52</f>
        <v>76.2</v>
      </c>
      <c r="F52" s="37">
        <f>Base!F52+(Base!F52*Percent!G52)+Adjustment!G52</f>
        <v>79.2</v>
      </c>
      <c r="G52" s="37">
        <f>Base!G52+(Base!G52*Percent!H52)+Adjustment!H52</f>
        <v>84.8</v>
      </c>
      <c r="H52" s="37">
        <f>Base!H52+(Base!H52*Percent!I52)+Adjustment!I52</f>
        <v>92.5</v>
      </c>
      <c r="I52" s="37">
        <f>Base!I52+(Base!I52*Percent!J52)+Adjustment!J52</f>
        <v>102.3</v>
      </c>
      <c r="J52" s="37">
        <f>Base!J52+(Base!J52*Percent!K52)+Adjustment!K52</f>
        <v>105.9</v>
      </c>
      <c r="K52" s="37">
        <f>Base!K52+(Base!K52*Percent!L52)+Adjustment!L52</f>
        <v>117.2</v>
      </c>
      <c r="L52" s="37">
        <f>Base!L52+(Base!L52*Percent!M52)+Adjustment!M52</f>
        <v>113.2</v>
      </c>
      <c r="M52" s="37">
        <f>Base!M52+(Base!M52*Percent!N52)+Adjustment!N52</f>
        <v>110.5</v>
      </c>
      <c r="N52" s="37">
        <f>Base!N52+(Base!N52*Percent!O52)+Adjustment!O52</f>
        <v>100.1</v>
      </c>
      <c r="O52" s="37">
        <f>Base!O52+(Base!O52*Percent!P52)+Adjustment!P52</f>
        <v>91.930742785714287</v>
      </c>
      <c r="P52" s="42">
        <f>(_xlfn.FORECAST.LINEAR($P$1:$Z$1,C52:O52,$C$1:$O$1)+((Percent!P52*_xlfn.FORECAST.LINEAR($P$1:$Z$1,C52:O52,$C$1:$O$1))+Adjustment!Q52))</f>
        <v>116.58188339925545</v>
      </c>
      <c r="Q52" s="42">
        <f>(_xlfn.FORECAST.LINEAR($P$1:$Z$1,D52:P52,$C$1:$O$1)+((Percent!Q52*_xlfn.FORECAST.LINEAR($P$1:$Z$1,D52:P52,$C$1:$O$1))+Adjustment!R52))</f>
        <v>111.28350247421486</v>
      </c>
      <c r="R52" s="42">
        <f>(_xlfn.FORECAST.LINEAR($P$1:$Z$1,E52:Q52,$C$1:$O$1)+((Percent!R52*_xlfn.FORECAST.LINEAR($P$1:$Z$1,E52:Q52,$C$1:$O$1))+Adjustment!S52))</f>
        <v>111.76758310478625</v>
      </c>
      <c r="S52" s="42">
        <f>(_xlfn.FORECAST.LINEAR($P$1:$Z$1,F52:R52,$C$1:$O$1)+((Percent!S52*_xlfn.FORECAST.LINEAR($P$1:$Z$1,F52:R52,$C$1:$O$1))+Adjustment!T52))</f>
        <v>112.36003894551008</v>
      </c>
      <c r="T52" s="42">
        <f>(_xlfn.FORECAST.LINEAR($P$1:$Z$1,G52:S52,$C$1:$O$1)+((Percent!T52*_xlfn.FORECAST.LINEAR($P$1:$Z$1,G52:S52,$C$1:$O$1))+Adjustment!U52))</f>
        <v>112.775277777396</v>
      </c>
      <c r="U52" s="42">
        <f>(_xlfn.FORECAST.LINEAR($P$1:$Z$1,H52:T52,$C$1:$O$1)+((Percent!U52*_xlfn.FORECAST.LINEAR($P$1:$Z$1,H52:T52,$C$1:$O$1))+Adjustment!V52))</f>
        <v>114.48789790045717</v>
      </c>
      <c r="V52" s="42">
        <f>(_xlfn.FORECAST.LINEAR($P$1:$Z$1,I52:U52,$C$1:$O$1)+((Percent!V52*_xlfn.FORECAST.LINEAR($P$1:$Z$1,I52:U52,$C$1:$O$1))+Adjustment!W52))</f>
        <v>115.24033823409304</v>
      </c>
      <c r="W52" s="42">
        <f>(_xlfn.FORECAST.LINEAR($P$1:$Z$1,J52:V52,$C$1:$O$1)+((Percent!W52*_xlfn.FORECAST.LINEAR($P$1:$Z$1,J52:V52,$C$1:$O$1))+Adjustment!X52))</f>
        <v>109.05153908218189</v>
      </c>
      <c r="X52" s="42">
        <f>(_xlfn.FORECAST.LINEAR($P$1:$Z$1,K52:W52,$C$1:$O$1)+((Percent!X52*_xlfn.FORECAST.LINEAR($P$1:$Z$1,K52:W52,$C$1:$O$1))+Adjustment!Y52))</f>
        <v>110.5161330629436</v>
      </c>
      <c r="Y52" s="42">
        <f>(_xlfn.FORECAST.LINEAR($P$1:$Z$1,L52:X52,$C$1:$O$1)+((Percent!Y52*_xlfn.FORECAST.LINEAR($P$1:$Z$1,L52:X52,$C$1:$O$1))+Adjustment!Z52))</f>
        <v>117.23749657257878</v>
      </c>
      <c r="Z52" s="37"/>
    </row>
    <row r="53" spans="1:26" ht="16.350000000000001" customHeight="1" x14ac:dyDescent="0.25">
      <c r="A53" s="14" t="s">
        <v>111</v>
      </c>
      <c r="B53" s="14" t="s">
        <v>112</v>
      </c>
      <c r="C53" s="37" t="s">
        <v>112</v>
      </c>
      <c r="D53" s="37">
        <f>Base!D53+(Base!D53*Percent!E53)+Adjustment!E53</f>
        <v>28.8</v>
      </c>
      <c r="E53" s="37">
        <f>Base!E53+(Base!E53*Percent!F53)+Adjustment!F53</f>
        <v>29.3</v>
      </c>
      <c r="F53" s="37">
        <f>Base!F53+(Base!F53*Percent!G53)+Adjustment!G53</f>
        <v>21.9</v>
      </c>
      <c r="G53" s="37">
        <f>Base!G53+(Base!G53*Percent!H53)+Adjustment!H53</f>
        <v>33.1</v>
      </c>
      <c r="H53" s="37">
        <f>Base!H53+(Base!H53*Percent!I53)+Adjustment!I53</f>
        <v>32.799999999999997</v>
      </c>
      <c r="I53" s="37">
        <f>Base!I53+(Base!I53*Percent!J53)+Adjustment!J53</f>
        <v>24.5</v>
      </c>
      <c r="J53" s="37">
        <f>Base!J53+(Base!J53*Percent!K53)+Adjustment!K53</f>
        <v>25.2</v>
      </c>
      <c r="K53" s="37">
        <f>Base!K53+(Base!K53*Percent!L53)+Adjustment!L53</f>
        <v>28.9</v>
      </c>
      <c r="L53" s="37">
        <f>Base!L53+(Base!L53*Percent!M53)+Adjustment!M53</f>
        <v>28.1</v>
      </c>
      <c r="M53" s="37">
        <f>Base!M53+(Base!M53*Percent!N53)+Adjustment!N53</f>
        <v>27.4</v>
      </c>
      <c r="N53" s="37">
        <f>Base!N53+(Base!N53*Percent!O53)+Adjustment!O53</f>
        <v>24.9</v>
      </c>
      <c r="O53" s="37">
        <f>Base!O53+(Base!O53*Percent!P53)+Adjustment!P53</f>
        <v>36.973238628571423</v>
      </c>
      <c r="P53" s="42">
        <f>(_xlfn.FORECAST.LINEAR($P$1:$Z$1,C53:O53,$C$1:$O$1)+((Percent!P53*_xlfn.FORECAST.LINEAR($P$1:$Z$1,C53:O53,$C$1:$O$1))+Adjustment!Q53))</f>
        <v>30.776447172341861</v>
      </c>
      <c r="Q53" s="42">
        <f>(_xlfn.FORECAST.LINEAR($P$1:$Z$1,D53:P53,$C$1:$O$1)+((Percent!Q53*_xlfn.FORECAST.LINEAR($P$1:$Z$1,D53:P53,$C$1:$O$1))+Adjustment!R53))</f>
        <v>28.85363752131628</v>
      </c>
      <c r="R53" s="42">
        <f>(_xlfn.FORECAST.LINEAR($P$1:$Z$1,E53:Q53,$C$1:$O$1)+((Percent!R53*_xlfn.FORECAST.LINEAR($P$1:$Z$1,E53:Q53,$C$1:$O$1))+Adjustment!S53))</f>
        <v>29.124802577440477</v>
      </c>
      <c r="S53" s="42">
        <f>(_xlfn.FORECAST.LINEAR($P$1:$Z$1,F53:R53,$C$1:$O$1)+((Percent!S53*_xlfn.FORECAST.LINEAR($P$1:$Z$1,F53:R53,$C$1:$O$1))+Adjustment!T53))</f>
        <v>28.139140236646703</v>
      </c>
      <c r="T53" s="42">
        <f>(_xlfn.FORECAST.LINEAR($P$1:$Z$1,G53:S53,$C$1:$O$1)+((Percent!T53*_xlfn.FORECAST.LINEAR($P$1:$Z$1,G53:S53,$C$1:$O$1))+Adjustment!U53))</f>
        <v>29.432012776201219</v>
      </c>
      <c r="U53" s="42">
        <f>(_xlfn.FORECAST.LINEAR($P$1:$Z$1,H53:T53,$C$1:$O$1)+((Percent!U53*_xlfn.FORECAST.LINEAR($P$1:$Z$1,H53:T53,$C$1:$O$1))+Adjustment!V53))</f>
        <v>32.44475230725152</v>
      </c>
      <c r="V53" s="42">
        <f>(_xlfn.FORECAST.LINEAR($P$1:$Z$1,I53:U53,$C$1:$O$1)+((Percent!V53*_xlfn.FORECAST.LINEAR($P$1:$Z$1,I53:U53,$C$1:$O$1))+Adjustment!W53))</f>
        <v>33.452209354502287</v>
      </c>
      <c r="W53" s="42">
        <f>(_xlfn.FORECAST.LINEAR($P$1:$Z$1,J53:V53,$C$1:$O$1)+((Percent!W53*_xlfn.FORECAST.LINEAR($P$1:$Z$1,J53:V53,$C$1:$O$1))+Adjustment!X53))</f>
        <v>32.072822604824985</v>
      </c>
      <c r="X53" s="42">
        <f>(_xlfn.FORECAST.LINEAR($P$1:$Z$1,K53:W53,$C$1:$O$1)+((Percent!X53*_xlfn.FORECAST.LINEAR($P$1:$Z$1,K53:W53,$C$1:$O$1))+Adjustment!Y53))</f>
        <v>32.780116387175909</v>
      </c>
      <c r="Y53" s="42">
        <f>(_xlfn.FORECAST.LINEAR($P$1:$Z$1,L53:X53,$C$1:$O$1)+((Percent!Y53*_xlfn.FORECAST.LINEAR($P$1:$Z$1,L53:X53,$C$1:$O$1))+Adjustment!Z53))</f>
        <v>34.826252071071515</v>
      </c>
      <c r="Z53" s="37"/>
    </row>
    <row r="54" spans="1:26" ht="16.350000000000001" customHeight="1" x14ac:dyDescent="0.25">
      <c r="A54" s="14" t="s">
        <v>113</v>
      </c>
      <c r="B54" s="14" t="s">
        <v>114</v>
      </c>
      <c r="C54" s="37" t="s">
        <v>114</v>
      </c>
      <c r="D54" s="37">
        <f>Base!D54+(Base!D54*Percent!E54)+Adjustment!E54</f>
        <v>1016.9</v>
      </c>
      <c r="E54" s="37">
        <f>Base!E54+(Base!E54*Percent!F54)+Adjustment!F54</f>
        <v>1061.4000000000001</v>
      </c>
      <c r="F54" s="37">
        <f>Base!F54+(Base!F54*Percent!G54)+Adjustment!G54</f>
        <v>1128.9000000000001</v>
      </c>
      <c r="G54" s="37">
        <f>Base!G54+(Base!G54*Percent!H54)+Adjustment!H54</f>
        <v>1209</v>
      </c>
      <c r="H54" s="37">
        <f>Base!H54+(Base!H54*Percent!I54)+Adjustment!I54</f>
        <v>1314.1</v>
      </c>
      <c r="I54" s="37">
        <f>Base!I54+(Base!I54*Percent!J54)+Adjustment!J54</f>
        <v>1402.9</v>
      </c>
      <c r="J54" s="37">
        <f>Base!J54+(Base!J54*Percent!K54)+Adjustment!K54</f>
        <v>1499</v>
      </c>
      <c r="K54" s="37">
        <f>Base!K54+(Base!K54*Percent!L54)+Adjustment!L54</f>
        <v>1682.7</v>
      </c>
      <c r="L54" s="37">
        <f>Base!L54+(Base!L54*Percent!M54)+Adjustment!M54</f>
        <v>1692.1</v>
      </c>
      <c r="M54" s="37">
        <f>Base!M54+(Base!M54*Percent!N54)+Adjustment!N54</f>
        <v>1791.3</v>
      </c>
      <c r="N54" s="37">
        <f>Base!N54+(Base!N54*Percent!O54)+Adjustment!O54</f>
        <v>1799.8</v>
      </c>
      <c r="O54" s="37">
        <f>Base!O54+(Base!O54*Percent!P54)+Adjustment!P54</f>
        <v>1820.3291779142858</v>
      </c>
      <c r="P54" s="42">
        <f>(_xlfn.FORECAST.LINEAR($P$1:$Z$1,C54:O54,$C$1:$O$1)+((Percent!P54*_xlfn.FORECAST.LINEAR($P$1:$Z$1,C54:O54,$C$1:$O$1))+Adjustment!Q54))</f>
        <v>2084.1442984708065</v>
      </c>
      <c r="Q54" s="42">
        <f>(_xlfn.FORECAST.LINEAR($P$1:$Z$1,D54:P54,$C$1:$O$1)+((Percent!Q54*_xlfn.FORECAST.LINEAR($P$1:$Z$1,D54:P54,$C$1:$O$1))+Adjustment!R54))</f>
        <v>2009.1397388812834</v>
      </c>
      <c r="R54" s="42">
        <f>(_xlfn.FORECAST.LINEAR($P$1:$Z$1,E54:Q54,$C$1:$O$1)+((Percent!R54*_xlfn.FORECAST.LINEAR($P$1:$Z$1,E54:Q54,$C$1:$O$1))+Adjustment!S54))</f>
        <v>2119.0158144357056</v>
      </c>
      <c r="S54" s="42">
        <f>(_xlfn.FORECAST.LINEAR($P$1:$Z$1,F54:R54,$C$1:$O$1)+((Percent!S54*_xlfn.FORECAST.LINEAR($P$1:$Z$1,F54:R54,$C$1:$O$1))+Adjustment!T54))</f>
        <v>2276.2021353485356</v>
      </c>
      <c r="T54" s="42">
        <f>(_xlfn.FORECAST.LINEAR($P$1:$Z$1,G54:S54,$C$1:$O$1)+((Percent!T54*_xlfn.FORECAST.LINEAR($P$1:$Z$1,G54:S54,$C$1:$O$1))+Adjustment!U54))</f>
        <v>2486.7790678066376</v>
      </c>
      <c r="U54" s="42">
        <f>(_xlfn.FORECAST.LINEAR($P$1:$Z$1,H54:T54,$C$1:$O$1)+((Percent!U54*_xlfn.FORECAST.LINEAR($P$1:$Z$1,H54:T54,$C$1:$O$1))+Adjustment!V54))</f>
        <v>2804.5711995997535</v>
      </c>
      <c r="V54" s="42">
        <f>(_xlfn.FORECAST.LINEAR($P$1:$Z$1,I54:U54,$C$1:$O$1)+((Percent!V54*_xlfn.FORECAST.LINEAR($P$1:$Z$1,I54:U54,$C$1:$O$1))+Adjustment!W54))</f>
        <v>3169.835333670816</v>
      </c>
      <c r="W54" s="42">
        <f>(_xlfn.FORECAST.LINEAR($P$1:$Z$1,J54:V54,$C$1:$O$1)+((Percent!W54*_xlfn.FORECAST.LINEAR($P$1:$Z$1,J54:V54,$C$1:$O$1))+Adjustment!X54))</f>
        <v>3443.8906500190155</v>
      </c>
      <c r="X54" s="42">
        <f>(_xlfn.FORECAST.LINEAR($P$1:$Z$1,K54:W54,$C$1:$O$1)+((Percent!X54*_xlfn.FORECAST.LINEAR($P$1:$Z$1,K54:W54,$C$1:$O$1))+Adjustment!Y54))</f>
        <v>4034.9573537070164</v>
      </c>
      <c r="Y54" s="42">
        <f>(_xlfn.FORECAST.LINEAR($P$1:$Z$1,L54:X54,$C$1:$O$1)+((Percent!Y54*_xlfn.FORECAST.LINEAR($P$1:$Z$1,L54:X54,$C$1:$O$1))+Adjustment!Z54))</f>
        <v>5077.8866903857961</v>
      </c>
      <c r="Z54" s="37"/>
    </row>
    <row r="55" spans="1:26" ht="16.350000000000001" customHeight="1" x14ac:dyDescent="0.25">
      <c r="A55" s="15" t="s">
        <v>115</v>
      </c>
      <c r="B55" s="15" t="s">
        <v>116</v>
      </c>
      <c r="C55" s="37" t="s">
        <v>116</v>
      </c>
      <c r="D55" s="37">
        <f>Base!D55+(Base!D55*Percent!E55)+Adjustment!E55</f>
        <v>456</v>
      </c>
      <c r="E55" s="37">
        <f>Base!E55+(Base!E55*Percent!F55)+Adjustment!F55</f>
        <v>474.7</v>
      </c>
      <c r="F55" s="37">
        <f>Base!F55+(Base!F55*Percent!G55)+Adjustment!G55</f>
        <v>495.5</v>
      </c>
      <c r="G55" s="37">
        <f>Base!G55+(Base!G55*Percent!H55)+Adjustment!H55</f>
        <v>523.29999999999995</v>
      </c>
      <c r="H55" s="37">
        <f>Base!H55+(Base!H55*Percent!I55)+Adjustment!I55</f>
        <v>548.5</v>
      </c>
      <c r="I55" s="37">
        <f>Base!I55+(Base!I55*Percent!J55)+Adjustment!J55</f>
        <v>586.1</v>
      </c>
      <c r="J55" s="37">
        <f>Base!J55+(Base!J55*Percent!K55)+Adjustment!K55</f>
        <v>617</v>
      </c>
      <c r="K55" s="37">
        <f>Base!K55+(Base!K55*Percent!L55)+Adjustment!L55</f>
        <v>682.9</v>
      </c>
      <c r="L55" s="37">
        <f>Base!L55+(Base!L55*Percent!M55)+Adjustment!M55</f>
        <v>706.7</v>
      </c>
      <c r="M55" s="37">
        <f>Base!M55+(Base!M55*Percent!N55)+Adjustment!N55</f>
        <v>730.8</v>
      </c>
      <c r="N55" s="37">
        <f>Base!N55+(Base!N55*Percent!O55)+Adjustment!O55</f>
        <v>773.3</v>
      </c>
      <c r="O55" s="37">
        <f>Base!O55+(Base!O55*Percent!P55)+Adjustment!P55</f>
        <v>817.32960935714289</v>
      </c>
      <c r="P55" s="42">
        <f>(_xlfn.FORECAST.LINEAR($P$1:$Z$1,C55:O55,$C$1:$O$1)+((Percent!P55*_xlfn.FORECAST.LINEAR($P$1:$Z$1,C55:O55,$C$1:$O$1))+Adjustment!Q55))</f>
        <v>880.17193723534388</v>
      </c>
      <c r="Q55" s="42">
        <f>(_xlfn.FORECAST.LINEAR($P$1:$Z$1,D55:P55,$C$1:$O$1)+((Percent!Q55*_xlfn.FORECAST.LINEAR($P$1:$Z$1,D55:P55,$C$1:$O$1))+Adjustment!R55))</f>
        <v>847.91503851956179</v>
      </c>
      <c r="R55" s="42">
        <f>(_xlfn.FORECAST.LINEAR($P$1:$Z$1,E55:Q55,$C$1:$O$1)+((Percent!R55*_xlfn.FORECAST.LINEAR($P$1:$Z$1,E55:Q55,$C$1:$O$1))+Adjustment!S55))</f>
        <v>898.43760902251302</v>
      </c>
      <c r="S55" s="42">
        <f>(_xlfn.FORECAST.LINEAR($P$1:$Z$1,F55:R55,$C$1:$O$1)+((Percent!S55*_xlfn.FORECAST.LINEAR($P$1:$Z$1,F55:R55,$C$1:$O$1))+Adjustment!T55))</f>
        <v>971.95973489263224</v>
      </c>
      <c r="T55" s="42">
        <f>(_xlfn.FORECAST.LINEAR($P$1:$Z$1,G55:S55,$C$1:$O$1)+((Percent!T55*_xlfn.FORECAST.LINEAR($P$1:$Z$1,G55:S55,$C$1:$O$1))+Adjustment!U55))</f>
        <v>1072.2898077296636</v>
      </c>
      <c r="U55" s="42">
        <f>(_xlfn.FORECAST.LINEAR($P$1:$Z$1,H55:T55,$C$1:$O$1)+((Percent!U55*_xlfn.FORECAST.LINEAR($P$1:$Z$1,H55:T55,$C$1:$O$1))+Adjustment!V55))</f>
        <v>1219.5131959723592</v>
      </c>
      <c r="V55" s="42">
        <f>(_xlfn.FORECAST.LINEAR($P$1:$Z$1,I55:U55,$C$1:$O$1)+((Percent!V55*_xlfn.FORECAST.LINEAR($P$1:$Z$1,I55:U55,$C$1:$O$1))+Adjustment!W55))</f>
        <v>1391.7768809548725</v>
      </c>
      <c r="W55" s="42">
        <f>(_xlfn.FORECAST.LINEAR($P$1:$Z$1,J55:V55,$C$1:$O$1)+((Percent!W55*_xlfn.FORECAST.LINEAR($P$1:$Z$1,J55:V55,$C$1:$O$1))+Adjustment!X55))</f>
        <v>1524.7526620577576</v>
      </c>
      <c r="X55" s="42">
        <f>(_xlfn.FORECAST.LINEAR($P$1:$Z$1,K55:W55,$C$1:$O$1)+((Percent!X55*_xlfn.FORECAST.LINEAR($P$1:$Z$1,K55:W55,$C$1:$O$1))+Adjustment!Y55))</f>
        <v>1794.4864640210699</v>
      </c>
      <c r="Y55" s="42">
        <f>(_xlfn.FORECAST.LINEAR($P$1:$Z$1,L55:X55,$C$1:$O$1)+((Percent!Y55*_xlfn.FORECAST.LINEAR($P$1:$Z$1,L55:X55,$C$1:$O$1))+Adjustment!Z55))</f>
        <v>2273.2668925794874</v>
      </c>
      <c r="Z55" s="37"/>
    </row>
    <row r="56" spans="1:26" ht="16.350000000000001" customHeight="1" x14ac:dyDescent="0.25">
      <c r="A56" s="23" t="s">
        <v>117</v>
      </c>
      <c r="B56" s="23" t="s">
        <v>118</v>
      </c>
      <c r="C56" s="37" t="s">
        <v>118</v>
      </c>
      <c r="D56" s="37">
        <f>Base!D56+(Base!D56*Percent!E56)+Adjustment!E56</f>
        <v>376.5</v>
      </c>
      <c r="E56" s="37">
        <f>Base!E56+(Base!E56*Percent!F56)+Adjustment!F56</f>
        <v>390.3</v>
      </c>
      <c r="F56" s="37">
        <f>Base!F56+(Base!F56*Percent!G56)+Adjustment!G56</f>
        <v>404</v>
      </c>
      <c r="G56" s="37">
        <f>Base!G56+(Base!G56*Percent!H56)+Adjustment!H56</f>
        <v>421.5</v>
      </c>
      <c r="H56" s="37">
        <f>Base!H56+(Base!H56*Percent!I56)+Adjustment!I56</f>
        <v>440.4</v>
      </c>
      <c r="I56" s="37">
        <f>Base!I56+(Base!I56*Percent!J56)+Adjustment!J56</f>
        <v>468.5</v>
      </c>
      <c r="J56" s="37">
        <f>Base!J56+(Base!J56*Percent!K56)+Adjustment!K56</f>
        <v>493.5</v>
      </c>
      <c r="K56" s="37">
        <f>Base!K56+(Base!K56*Percent!L56)+Adjustment!L56</f>
        <v>532.70000000000005</v>
      </c>
      <c r="L56" s="37">
        <f>Base!L56+(Base!L56*Percent!M56)+Adjustment!M56</f>
        <v>558.79999999999995</v>
      </c>
      <c r="M56" s="37">
        <f>Base!M56+(Base!M56*Percent!N56)+Adjustment!N56</f>
        <v>510.6</v>
      </c>
      <c r="N56" s="37">
        <f>Base!N56+(Base!N56*Percent!O56)+Adjustment!O56</f>
        <v>511.1</v>
      </c>
      <c r="O56" s="37">
        <f>Base!O56+(Base!O56*Percent!P56)+Adjustment!P56</f>
        <v>623.32057731428574</v>
      </c>
      <c r="P56" s="42">
        <f>(_xlfn.FORECAST.LINEAR($P$1:$Z$1,C56:O56,$C$1:$O$1)+((Percent!P56*_xlfn.FORECAST.LINEAR($P$1:$Z$1,C56:O56,$C$1:$O$1))+Adjustment!Q56))</f>
        <v>631.74014626422831</v>
      </c>
      <c r="Q56" s="42">
        <f>(_xlfn.FORECAST.LINEAR($P$1:$Z$1,D56:P56,$C$1:$O$1)+((Percent!Q56*_xlfn.FORECAST.LINEAR($P$1:$Z$1,D56:P56,$C$1:$O$1))+Adjustment!R56))</f>
        <v>602.18648522797105</v>
      </c>
      <c r="R56" s="42">
        <f>(_xlfn.FORECAST.LINEAR($P$1:$Z$1,E56:Q56,$C$1:$O$1)+((Percent!R56*_xlfn.FORECAST.LINEAR($P$1:$Z$1,E56:Q56,$C$1:$O$1))+Adjustment!S56))</f>
        <v>625.6673610592768</v>
      </c>
      <c r="S56" s="42">
        <f>(_xlfn.FORECAST.LINEAR($P$1:$Z$1,F56:R56,$C$1:$O$1)+((Percent!S56*_xlfn.FORECAST.LINEAR($P$1:$Z$1,F56:R56,$C$1:$O$1))+Adjustment!T56))</f>
        <v>661.69677913149303</v>
      </c>
      <c r="T56" s="42">
        <f>(_xlfn.FORECAST.LINEAR($P$1:$Z$1,G56:S56,$C$1:$O$1)+((Percent!T56*_xlfn.FORECAST.LINEAR($P$1:$Z$1,G56:S56,$C$1:$O$1))+Adjustment!U56))</f>
        <v>710.93309707342576</v>
      </c>
      <c r="U56" s="42">
        <f>(_xlfn.FORECAST.LINEAR($P$1:$Z$1,H56:T56,$C$1:$O$1)+((Percent!U56*_xlfn.FORECAST.LINEAR($P$1:$Z$1,H56:T56,$C$1:$O$1))+Adjustment!V56))</f>
        <v>784.96788456978277</v>
      </c>
      <c r="V56" s="42">
        <f>(_xlfn.FORECAST.LINEAR($P$1:$Z$1,I56:U56,$C$1:$O$1)+((Percent!V56*_xlfn.FORECAST.LINEAR($P$1:$Z$1,I56:U56,$C$1:$O$1))+Adjustment!W56))</f>
        <v>868.29786761920809</v>
      </c>
      <c r="W56" s="42">
        <f>(_xlfn.FORECAST.LINEAR($P$1:$Z$1,J56:V56,$C$1:$O$1)+((Percent!W56*_xlfn.FORECAST.LINEAR($P$1:$Z$1,J56:V56,$C$1:$O$1))+Adjustment!X56))</f>
        <v>922.6292380620315</v>
      </c>
      <c r="X56" s="42">
        <f>(_xlfn.FORECAST.LINEAR($P$1:$Z$1,K56:W56,$C$1:$O$1)+((Percent!X56*_xlfn.FORECAST.LINEAR($P$1:$Z$1,K56:W56,$C$1:$O$1))+Adjustment!Y56))</f>
        <v>1052.8266824085904</v>
      </c>
      <c r="Y56" s="42">
        <f>(_xlfn.FORECAST.LINEAR($P$1:$Z$1,L56:X56,$C$1:$O$1)+((Percent!Y56*_xlfn.FORECAST.LINEAR($P$1:$Z$1,L56:X56,$C$1:$O$1))+Adjustment!Z56))</f>
        <v>1301.6063709277551</v>
      </c>
      <c r="Z56" s="37"/>
    </row>
    <row r="57" spans="1:26" ht="16.350000000000001" customHeight="1" x14ac:dyDescent="0.25">
      <c r="A57" s="24" t="s">
        <v>119</v>
      </c>
      <c r="B57" s="24" t="s">
        <v>120</v>
      </c>
      <c r="C57" s="37" t="s">
        <v>120</v>
      </c>
      <c r="D57" s="37">
        <f>Base!D57+(Base!D57*Percent!E57)+Adjustment!E57</f>
        <v>65.400000000000006</v>
      </c>
      <c r="E57" s="37">
        <f>Base!E57+(Base!E57*Percent!F57)+Adjustment!F57</f>
        <v>71</v>
      </c>
      <c r="F57" s="37">
        <f>Base!F57+(Base!F57*Percent!G57)+Adjustment!G57</f>
        <v>77.400000000000006</v>
      </c>
      <c r="G57" s="37">
        <f>Base!G57+(Base!G57*Percent!H57)+Adjustment!H57</f>
        <v>85.2</v>
      </c>
      <c r="H57" s="37">
        <f>Base!H57+(Base!H57*Percent!I57)+Adjustment!I57</f>
        <v>91.8</v>
      </c>
      <c r="I57" s="37">
        <f>Base!I57+(Base!I57*Percent!J57)+Adjustment!J57</f>
        <v>98.3</v>
      </c>
      <c r="J57" s="37">
        <f>Base!J57+(Base!J57*Percent!K57)+Adjustment!K57</f>
        <v>105.8</v>
      </c>
      <c r="K57" s="37">
        <f>Base!K57+(Base!K57*Percent!L57)+Adjustment!L57</f>
        <v>116.2</v>
      </c>
      <c r="L57" s="37">
        <f>Base!L57+(Base!L57*Percent!M57)+Adjustment!M57</f>
        <v>124.6</v>
      </c>
      <c r="M57" s="37">
        <f>Base!M57+(Base!M57*Percent!N57)+Adjustment!N57</f>
        <v>118.1</v>
      </c>
      <c r="N57" s="37">
        <f>Base!N57+(Base!N57*Percent!O57)+Adjustment!O57</f>
        <v>121.8</v>
      </c>
      <c r="O57" s="37">
        <f>Base!O57+(Base!O57*Percent!P57)+Adjustment!P57</f>
        <v>137.74540804285715</v>
      </c>
      <c r="P57" s="42">
        <f>(_xlfn.FORECAST.LINEAR($P$1:$Z$1,C57:O57,$C$1:$O$1)+((Percent!P57*_xlfn.FORECAST.LINEAR($P$1:$Z$1,C57:O57,$C$1:$O$1))+Adjustment!Q57))</f>
        <v>150.28795004186671</v>
      </c>
      <c r="Q57" s="42">
        <f>(_xlfn.FORECAST.LINEAR($P$1:$Z$1,D57:P57,$C$1:$O$1)+((Percent!Q57*_xlfn.FORECAST.LINEAR($P$1:$Z$1,D57:P57,$C$1:$O$1))+Adjustment!R57))</f>
        <v>144.15236782984917</v>
      </c>
      <c r="R57" s="42">
        <f>(_xlfn.FORECAST.LINEAR($P$1:$Z$1,E57:Q57,$C$1:$O$1)+((Percent!R57*_xlfn.FORECAST.LINEAR($P$1:$Z$1,E57:Q57,$C$1:$O$1))+Adjustment!S57))</f>
        <v>152.37859448186157</v>
      </c>
      <c r="S57" s="42">
        <f>(_xlfn.FORECAST.LINEAR($P$1:$Z$1,F57:R57,$C$1:$O$1)+((Percent!S57*_xlfn.FORECAST.LINEAR($P$1:$Z$1,F57:R57,$C$1:$O$1))+Adjustment!T57))</f>
        <v>164.31141289123653</v>
      </c>
      <c r="T57" s="42">
        <f>(_xlfn.FORECAST.LINEAR($P$1:$Z$1,G57:S57,$C$1:$O$1)+((Percent!T57*_xlfn.FORECAST.LINEAR($P$1:$Z$1,G57:S57,$C$1:$O$1))+Adjustment!U57))</f>
        <v>180.83502668560237</v>
      </c>
      <c r="U57" s="42">
        <f>(_xlfn.FORECAST.LINEAR($P$1:$Z$1,H57:T57,$C$1:$O$1)+((Percent!U57*_xlfn.FORECAST.LINEAR($P$1:$Z$1,H57:T57,$C$1:$O$1))+Adjustment!V57))</f>
        <v>205.55140861648354</v>
      </c>
      <c r="V57" s="42">
        <f>(_xlfn.FORECAST.LINEAR($P$1:$Z$1,I57:U57,$C$1:$O$1)+((Percent!V57*_xlfn.FORECAST.LINEAR($P$1:$Z$1,I57:U57,$C$1:$O$1))+Adjustment!W57))</f>
        <v>234.45842627318601</v>
      </c>
      <c r="W57" s="42">
        <f>(_xlfn.FORECAST.LINEAR($P$1:$Z$1,J57:V57,$C$1:$O$1)+((Percent!W57*_xlfn.FORECAST.LINEAR($P$1:$Z$1,J57:V57,$C$1:$O$1))+Adjustment!X57))</f>
        <v>257.58657030245945</v>
      </c>
      <c r="X57" s="42">
        <f>(_xlfn.FORECAST.LINEAR($P$1:$Z$1,K57:W57,$C$1:$O$1)+((Percent!X57*_xlfn.FORECAST.LINEAR($P$1:$Z$1,K57:W57,$C$1:$O$1))+Adjustment!Y57))</f>
        <v>304.21231671018074</v>
      </c>
      <c r="Y57" s="42">
        <f>(_xlfn.FORECAST.LINEAR($P$1:$Z$1,L57:X57,$C$1:$O$1)+((Percent!Y57*_xlfn.FORECAST.LINEAR($P$1:$Z$1,L57:X57,$C$1:$O$1))+Adjustment!Z57))</f>
        <v>389.3364010543479</v>
      </c>
      <c r="Z57" s="37"/>
    </row>
    <row r="58" spans="1:26" ht="16.350000000000001" customHeight="1" x14ac:dyDescent="0.25">
      <c r="A58" s="7" t="s">
        <v>121</v>
      </c>
      <c r="B58" s="7" t="s">
        <v>122</v>
      </c>
      <c r="C58" s="37" t="s">
        <v>122</v>
      </c>
      <c r="D58" s="37">
        <f>Base!D58+(Base!D58*Percent!E58)+Adjustment!E58</f>
        <v>14</v>
      </c>
      <c r="E58" s="37">
        <f>Base!E58+(Base!E58*Percent!F58)+Adjustment!F58</f>
        <v>13.4</v>
      </c>
      <c r="F58" s="37">
        <f>Base!F58+(Base!F58*Percent!G58)+Adjustment!G58</f>
        <v>14.1</v>
      </c>
      <c r="G58" s="37">
        <f>Base!G58+(Base!G58*Percent!H58)+Adjustment!H58</f>
        <v>16.600000000000001</v>
      </c>
      <c r="H58" s="37">
        <f>Base!H58+(Base!H58*Percent!I58)+Adjustment!I58</f>
        <v>16.399999999999999</v>
      </c>
      <c r="I58" s="37">
        <f>Base!I58+(Base!I58*Percent!J58)+Adjustment!J58</f>
        <v>19.399999999999999</v>
      </c>
      <c r="J58" s="37">
        <f>Base!J58+(Base!J58*Percent!K58)+Adjustment!K58</f>
        <v>17.8</v>
      </c>
      <c r="K58" s="37">
        <f>Base!K58+(Base!K58*Percent!L58)+Adjustment!L58</f>
        <v>34.1</v>
      </c>
      <c r="L58" s="37">
        <f>Base!L58+(Base!L58*Percent!M58)+Adjustment!M58</f>
        <v>23.3</v>
      </c>
      <c r="M58" s="37">
        <f>Base!M58+(Base!M58*Percent!N58)+Adjustment!N58</f>
        <v>102.1</v>
      </c>
      <c r="N58" s="37">
        <f>Base!N58+(Base!N58*Percent!O58)+Adjustment!O58</f>
        <v>140.4</v>
      </c>
      <c r="O58" s="37">
        <f>Base!O58+(Base!O58*Percent!P58)+Adjustment!P58</f>
        <v>56.364094757142858</v>
      </c>
      <c r="P58" s="42">
        <f>(_xlfn.FORECAST.LINEAR($P$1:$Z$1,C58:O58,$C$1:$O$1)+((Percent!P58*_xlfn.FORECAST.LINEAR($P$1:$Z$1,C58:O58,$C$1:$O$1))+Adjustment!Q58))</f>
        <v>98.238764262514408</v>
      </c>
      <c r="Q58" s="42">
        <f>(_xlfn.FORECAST.LINEAR($P$1:$Z$1,D58:P58,$C$1:$O$1)+((Percent!Q58*_xlfn.FORECAST.LINEAR($P$1:$Z$1,D58:P58,$C$1:$O$1))+Adjustment!R58))</f>
        <v>101.65017371906811</v>
      </c>
      <c r="R58" s="42">
        <f>(_xlfn.FORECAST.LINEAR($P$1:$Z$1,E58:Q58,$C$1:$O$1)+((Percent!R58*_xlfn.FORECAST.LINEAR($P$1:$Z$1,E58:Q58,$C$1:$O$1))+Adjustment!S58))</f>
        <v>120.46382511495428</v>
      </c>
      <c r="S58" s="42">
        <f>(_xlfn.FORECAST.LINEAR($P$1:$Z$1,F58:R58,$C$1:$O$1)+((Percent!S58*_xlfn.FORECAST.LINEAR($P$1:$Z$1,F58:R58,$C$1:$O$1))+Adjustment!T58))</f>
        <v>146.0175438830924</v>
      </c>
      <c r="T58" s="42">
        <f>(_xlfn.FORECAST.LINEAR($P$1:$Z$1,G58:S58,$C$1:$O$1)+((Percent!T58*_xlfn.FORECAST.LINEAR($P$1:$Z$1,G58:S58,$C$1:$O$1))+Adjustment!U58))</f>
        <v>180.5712144859566</v>
      </c>
      <c r="U58" s="42">
        <f>(_xlfn.FORECAST.LINEAR($P$1:$Z$1,H58:T58,$C$1:$O$1)+((Percent!U58*_xlfn.FORECAST.LINEAR($P$1:$Z$1,H58:T58,$C$1:$O$1))+Adjustment!V58))</f>
        <v>229.04532128674543</v>
      </c>
      <c r="V58" s="42">
        <f>(_xlfn.FORECAST.LINEAR($P$1:$Z$1,I58:U58,$C$1:$O$1)+((Percent!V58*_xlfn.FORECAST.LINEAR($P$1:$Z$1,I58:U58,$C$1:$O$1))+Adjustment!W58))</f>
        <v>289.08066749984977</v>
      </c>
      <c r="W58" s="42">
        <f>(_xlfn.FORECAST.LINEAR($P$1:$Z$1,J58:V58,$C$1:$O$1)+((Percent!W58*_xlfn.FORECAST.LINEAR($P$1:$Z$1,J58:V58,$C$1:$O$1))+Adjustment!X58))</f>
        <v>344.61187472970073</v>
      </c>
      <c r="X58" s="42">
        <f>(_xlfn.FORECAST.LINEAR($P$1:$Z$1,K58:W58,$C$1:$O$1)+((Percent!X58*_xlfn.FORECAST.LINEAR($P$1:$Z$1,K58:W58,$C$1:$O$1))+Adjustment!Y58))</f>
        <v>437.5562580705087</v>
      </c>
      <c r="Y58" s="42">
        <f>(_xlfn.FORECAST.LINEAR($P$1:$Z$1,L58:X58,$C$1:$O$1)+((Percent!Y58*_xlfn.FORECAST.LINEAR($P$1:$Z$1,L58:X58,$C$1:$O$1))+Adjustment!Z58))</f>
        <v>582.45020660354703</v>
      </c>
      <c r="Z58" s="37"/>
    </row>
    <row r="59" spans="1:26" ht="16.350000000000001" customHeight="1" x14ac:dyDescent="0.25">
      <c r="A59" s="8" t="s">
        <v>123</v>
      </c>
      <c r="B59" s="8" t="s">
        <v>124</v>
      </c>
      <c r="C59" s="37" t="s">
        <v>124</v>
      </c>
      <c r="D59" s="37">
        <f>Base!D59+(Base!D59*Percent!E59)+Adjustment!E59</f>
        <v>230.9</v>
      </c>
      <c r="E59" s="37">
        <f>Base!E59+(Base!E59*Percent!F59)+Adjustment!F59</f>
        <v>249.4</v>
      </c>
      <c r="F59" s="37">
        <f>Base!F59+(Base!F59*Percent!G59)+Adjustment!G59</f>
        <v>269.39999999999998</v>
      </c>
      <c r="G59" s="37">
        <f>Base!G59+(Base!G59*Percent!H59)+Adjustment!H59</f>
        <v>298.60000000000002</v>
      </c>
      <c r="H59" s="37">
        <f>Base!H59+(Base!H59*Percent!I59)+Adjustment!I59</f>
        <v>329.8</v>
      </c>
      <c r="I59" s="37">
        <f>Base!I59+(Base!I59*Percent!J59)+Adjustment!J59</f>
        <v>375.4</v>
      </c>
      <c r="J59" s="37">
        <f>Base!J59+(Base!J59*Percent!K59)+Adjustment!K59</f>
        <v>390.8</v>
      </c>
      <c r="K59" s="37">
        <f>Base!K59+(Base!K59*Percent!L59)+Adjustment!L59</f>
        <v>430.1</v>
      </c>
      <c r="L59" s="37">
        <f>Base!L59+(Base!L59*Percent!M59)+Adjustment!M59</f>
        <v>451.6</v>
      </c>
      <c r="M59" s="37">
        <f>Base!M59+(Base!M59*Percent!N59)+Adjustment!N59</f>
        <v>485.7</v>
      </c>
      <c r="N59" s="37">
        <f>Base!N59+(Base!N59*Percent!O59)+Adjustment!O59</f>
        <v>472.1</v>
      </c>
      <c r="O59" s="37">
        <f>Base!O59+(Base!O59*Percent!P59)+Adjustment!P59</f>
        <v>500.04295830000001</v>
      </c>
      <c r="P59" s="42">
        <f>(_xlfn.FORECAST.LINEAR($P$1:$Z$1,C59:O59,$C$1:$O$1)+((Percent!P59*_xlfn.FORECAST.LINEAR($P$1:$Z$1,C59:O59,$C$1:$O$1))+Adjustment!Q59))</f>
        <v>575.60528152065149</v>
      </c>
      <c r="Q59" s="42">
        <f>(_xlfn.FORECAST.LINEAR($P$1:$Z$1,D59:P59,$C$1:$O$1)+((Percent!Q59*_xlfn.FORECAST.LINEAR($P$1:$Z$1,D59:P59,$C$1:$O$1))+Adjustment!R59))</f>
        <v>555.7013650442866</v>
      </c>
      <c r="R59" s="42">
        <f>(_xlfn.FORECAST.LINEAR($P$1:$Z$1,E59:Q59,$C$1:$O$1)+((Percent!R59*_xlfn.FORECAST.LINEAR($P$1:$Z$1,E59:Q59,$C$1:$O$1))+Adjustment!S59))</f>
        <v>592.20820833151333</v>
      </c>
      <c r="S59" s="42">
        <f>(_xlfn.FORECAST.LINEAR($P$1:$Z$1,F59:R59,$C$1:$O$1)+((Percent!S59*_xlfn.FORECAST.LINEAR($P$1:$Z$1,F59:R59,$C$1:$O$1))+Adjustment!T59))</f>
        <v>642.65501827906246</v>
      </c>
      <c r="T59" s="42">
        <f>(_xlfn.FORECAST.LINEAR($P$1:$Z$1,G59:S59,$C$1:$O$1)+((Percent!T59*_xlfn.FORECAST.LINEAR($P$1:$Z$1,G59:S59,$C$1:$O$1))+Adjustment!U59))</f>
        <v>710.39400252051223</v>
      </c>
      <c r="U59" s="42">
        <f>(_xlfn.FORECAST.LINEAR($P$1:$Z$1,H59:T59,$C$1:$O$1)+((Percent!U59*_xlfn.FORECAST.LINEAR($P$1:$Z$1,H59:T59,$C$1:$O$1))+Adjustment!V59))</f>
        <v>811.01976159529715</v>
      </c>
      <c r="V59" s="42">
        <f>(_xlfn.FORECAST.LINEAR($P$1:$Z$1,I59:U59,$C$1:$O$1)+((Percent!V59*_xlfn.FORECAST.LINEAR($P$1:$Z$1,I59:U59,$C$1:$O$1))+Adjustment!W59))</f>
        <v>935.66949149793766</v>
      </c>
      <c r="W59" s="42">
        <f>(_xlfn.FORECAST.LINEAR($P$1:$Z$1,J59:V59,$C$1:$O$1)+((Percent!W59*_xlfn.FORECAST.LINEAR($P$1:$Z$1,J59:V59,$C$1:$O$1))+Adjustment!X59))</f>
        <v>1036.6586868594566</v>
      </c>
      <c r="X59" s="42">
        <f>(_xlfn.FORECAST.LINEAR($P$1:$Z$1,K59:W59,$C$1:$O$1)+((Percent!X59*_xlfn.FORECAST.LINEAR($P$1:$Z$1,K59:W59,$C$1:$O$1))+Adjustment!Y59))</f>
        <v>1232.8676959073728</v>
      </c>
      <c r="Y59" s="42">
        <f>(_xlfn.FORECAST.LINEAR($P$1:$Z$1,L59:X59,$C$1:$O$1)+((Percent!Y59*_xlfn.FORECAST.LINEAR($P$1:$Z$1,L59:X59,$C$1:$O$1))+Adjustment!Z59))</f>
        <v>1580.4769150222517</v>
      </c>
      <c r="Z59" s="37"/>
    </row>
    <row r="60" spans="1:26" ht="16.350000000000001" customHeight="1" x14ac:dyDescent="0.25">
      <c r="A60" s="9" t="s">
        <v>125</v>
      </c>
      <c r="B60" s="9" t="s">
        <v>126</v>
      </c>
      <c r="C60" s="37" t="s">
        <v>126</v>
      </c>
      <c r="D60" s="37">
        <f>Base!D60+(Base!D60*Percent!E60)+Adjustment!E60</f>
        <v>5.9</v>
      </c>
      <c r="E60" s="37">
        <f>Base!E60+(Base!E60*Percent!F60)+Adjustment!F60</f>
        <v>7.1</v>
      </c>
      <c r="F60" s="37">
        <f>Base!F60+(Base!F60*Percent!G60)+Adjustment!G60</f>
        <v>6.6</v>
      </c>
      <c r="G60" s="37">
        <f>Base!G60+(Base!G60*Percent!H60)+Adjustment!H60</f>
        <v>7</v>
      </c>
      <c r="H60" s="37">
        <f>Base!H60+(Base!H60*Percent!I60)+Adjustment!I60</f>
        <v>4.7</v>
      </c>
      <c r="I60" s="37">
        <f>Base!I60+(Base!I60*Percent!J60)+Adjustment!J60</f>
        <v>7.9</v>
      </c>
      <c r="J60" s="37">
        <f>Base!J60+(Base!J60*Percent!K60)+Adjustment!K60</f>
        <v>9.1</v>
      </c>
      <c r="K60" s="37">
        <f>Base!K60+(Base!K60*Percent!L60)+Adjustment!L60</f>
        <v>8.3000000000000007</v>
      </c>
      <c r="L60" s="37">
        <f>Base!L60+(Base!L60*Percent!M60)+Adjustment!M60</f>
        <v>6.7</v>
      </c>
      <c r="M60" s="37">
        <f>Base!M60+(Base!M60*Percent!N60)+Adjustment!N60</f>
        <v>6.9</v>
      </c>
      <c r="N60" s="37">
        <f>Base!N60+(Base!N60*Percent!O60)+Adjustment!O60</f>
        <v>8</v>
      </c>
      <c r="O60" s="37">
        <f>Base!O60+(Base!O60*Percent!P60)+Adjustment!P60</f>
        <v>7.2338945142857147</v>
      </c>
      <c r="P60" s="42">
        <f>(_xlfn.FORECAST.LINEAR($P$1:$Z$1,C60:O60,$C$1:$O$1)+((Percent!P60*_xlfn.FORECAST.LINEAR($P$1:$Z$1,C60:O60,$C$1:$O$1))+Adjustment!Q60))</f>
        <v>8.0423132271871829</v>
      </c>
      <c r="Q60" s="42">
        <f>(_xlfn.FORECAST.LINEAR($P$1:$Z$1,D60:P60,$C$1:$O$1)+((Percent!Q60*_xlfn.FORECAST.LINEAR($P$1:$Z$1,D60:P60,$C$1:$O$1))+Adjustment!R60))</f>
        <v>7.5454898447073555</v>
      </c>
      <c r="R60" s="42">
        <f>(_xlfn.FORECAST.LINEAR($P$1:$Z$1,E60:Q60,$C$1:$O$1)+((Percent!R60*_xlfn.FORECAST.LINEAR($P$1:$Z$1,E60:Q60,$C$1:$O$1))+Adjustment!S60))</f>
        <v>7.6208143588829484</v>
      </c>
      <c r="S60" s="42">
        <f>(_xlfn.FORECAST.LINEAR($P$1:$Z$1,F60:R60,$C$1:$O$1)+((Percent!S60*_xlfn.FORECAST.LINEAR($P$1:$Z$1,F60:R60,$C$1:$O$1))+Adjustment!T60))</f>
        <v>7.7144103558035528</v>
      </c>
      <c r="T60" s="42">
        <f>(_xlfn.FORECAST.LINEAR($P$1:$Z$1,G60:S60,$C$1:$O$1)+((Percent!T60*_xlfn.FORECAST.LINEAR($P$1:$Z$1,G60:S60,$C$1:$O$1))+Adjustment!U60))</f>
        <v>7.9397501750500439</v>
      </c>
      <c r="U60" s="42">
        <f>(_xlfn.FORECAST.LINEAR($P$1:$Z$1,H60:T60,$C$1:$O$1)+((Percent!U60*_xlfn.FORECAST.LINEAR($P$1:$Z$1,H60:T60,$C$1:$O$1))+Adjustment!V60))</f>
        <v>7.4798216895377623</v>
      </c>
      <c r="V60" s="42">
        <f>(_xlfn.FORECAST.LINEAR($P$1:$Z$1,I60:U60,$C$1:$O$1)+((Percent!V60*_xlfn.FORECAST.LINEAR($P$1:$Z$1,I60:U60,$C$1:$O$1))+Adjustment!W60))</f>
        <v>7.3179901824399538</v>
      </c>
      <c r="W60" s="42">
        <f>(_xlfn.FORECAST.LINEAR($P$1:$Z$1,J60:V60,$C$1:$O$1)+((Percent!W60*_xlfn.FORECAST.LINEAR($P$1:$Z$1,J60:V60,$C$1:$O$1))+Adjustment!X60))</f>
        <v>7.1682278683344007</v>
      </c>
      <c r="X60" s="42">
        <f>(_xlfn.FORECAST.LINEAR($P$1:$Z$1,K60:W60,$C$1:$O$1)+((Percent!X60*_xlfn.FORECAST.LINEAR($P$1:$Z$1,K60:W60,$C$1:$O$1))+Adjustment!Y60))</f>
        <v>7.2727974380295004</v>
      </c>
      <c r="Y60" s="42">
        <f>(_xlfn.FORECAST.LINEAR($P$1:$Z$1,L60:X60,$C$1:$O$1)+((Percent!Y60*_xlfn.FORECAST.LINEAR($P$1:$Z$1,L60:X60,$C$1:$O$1))+Adjustment!Z60))</f>
        <v>7.0688660988750271</v>
      </c>
      <c r="Z60" s="37"/>
    </row>
    <row r="61" spans="1:26" ht="16.350000000000001" customHeight="1" x14ac:dyDescent="0.25">
      <c r="A61" s="10" t="s">
        <v>127</v>
      </c>
      <c r="B61" s="10" t="s">
        <v>128</v>
      </c>
      <c r="C61" s="37" t="s">
        <v>128</v>
      </c>
      <c r="D61" s="37">
        <f>Base!D61+(Base!D61*Percent!E61)+Adjustment!E61</f>
        <v>-7</v>
      </c>
      <c r="E61" s="37">
        <f>Base!E61+(Base!E61*Percent!F61)+Adjustment!F61</f>
        <v>-3.3</v>
      </c>
      <c r="F61" s="37">
        <f>Base!F61+(Base!F61*Percent!G61)+Adjustment!G61</f>
        <v>1.6</v>
      </c>
      <c r="G61" s="37">
        <f>Base!G61+(Base!G61*Percent!H61)+Adjustment!H61</f>
        <v>-1.7</v>
      </c>
      <c r="H61" s="37">
        <f>Base!H61+(Base!H61*Percent!I61)+Adjustment!I61</f>
        <v>-1</v>
      </c>
      <c r="I61" s="37">
        <f>Base!I61+(Base!I61*Percent!J61)+Adjustment!J61</f>
        <v>-5.5</v>
      </c>
      <c r="J61" s="37">
        <f>Base!J61+(Base!J61*Percent!K61)+Adjustment!K61</f>
        <v>-0.7</v>
      </c>
      <c r="K61" s="37">
        <f>Base!K61+(Base!K61*Percent!L61)+Adjustment!L61</f>
        <v>99.2</v>
      </c>
      <c r="L61" s="37">
        <f>Base!L61+(Base!L61*Percent!M61)+Adjustment!M61</f>
        <v>35.200000000000003</v>
      </c>
      <c r="M61" s="37">
        <f>Base!M61+(Base!M61*Percent!N61)+Adjustment!N61</f>
        <v>13.9</v>
      </c>
      <c r="N61" s="37">
        <f>Base!N61+(Base!N61*Percent!O61)+Adjustment!O61</f>
        <v>-8.1999999999999993</v>
      </c>
      <c r="O61" s="37">
        <f>Base!O61+(Base!O61*Percent!P61)+Adjustment!P61</f>
        <v>-88.615207800000007</v>
      </c>
      <c r="P61" s="42">
        <f>(_xlfn.FORECAST.LINEAR($P$1:$Z$1,C61:O61,$C$1:$O$1)+((Percent!P61*_xlfn.FORECAST.LINEAR($P$1:$Z$1,C61:O61,$C$1:$O$1))+Adjustment!Q61))</f>
        <v>-15.321749479563024</v>
      </c>
      <c r="Q61" s="42">
        <f>(_xlfn.FORECAST.LINEAR($P$1:$Z$1,D61:P61,$C$1:$O$1)+((Percent!Q61*_xlfn.FORECAST.LINEAR($P$1:$Z$1,D61:P61,$C$1:$O$1))+Adjustment!R61))</f>
        <v>-13.621842428569817</v>
      </c>
      <c r="R61" s="42">
        <f>(_xlfn.FORECAST.LINEAR($P$1:$Z$1,E61:Q61,$C$1:$O$1)+((Percent!R61*_xlfn.FORECAST.LINEAR($P$1:$Z$1,E61:Q61,$C$1:$O$1))+Adjustment!S61))</f>
        <v>-21.988605045984887</v>
      </c>
      <c r="S61" s="42">
        <f>(_xlfn.FORECAST.LINEAR($P$1:$Z$1,F61:R61,$C$1:$O$1)+((Percent!S61*_xlfn.FORECAST.LINEAR($P$1:$Z$1,F61:R61,$C$1:$O$1))+Adjustment!T61))</f>
        <v>-34.270018470371227</v>
      </c>
      <c r="T61" s="42">
        <f>(_xlfn.FORECAST.LINEAR($P$1:$Z$1,G61:S61,$C$1:$O$1)+((Percent!T61*_xlfn.FORECAST.LINEAR($P$1:$Z$1,G61:S61,$C$1:$O$1))+Adjustment!U61))</f>
        <v>-53.839200933203657</v>
      </c>
      <c r="U61" s="42">
        <f>(_xlfn.FORECAST.LINEAR($P$1:$Z$1,H61:T61,$C$1:$O$1)+((Percent!U61*_xlfn.FORECAST.LINEAR($P$1:$Z$1,H61:T61,$C$1:$O$1))+Adjustment!V61))</f>
        <v>-84.783608502821465</v>
      </c>
      <c r="V61" s="42">
        <f>(_xlfn.FORECAST.LINEAR($P$1:$Z$1,I61:U61,$C$1:$O$1)+((Percent!V61*_xlfn.FORECAST.LINEAR($P$1:$Z$1,I61:U61,$C$1:$O$1))+Adjustment!W61))</f>
        <v>-131.79993648942832</v>
      </c>
      <c r="W61" s="42">
        <f>(_xlfn.FORECAST.LINEAR($P$1:$Z$1,J61:V61,$C$1:$O$1)+((Percent!W61*_xlfn.FORECAST.LINEAR($P$1:$Z$1,J61:V61,$C$1:$O$1))+Adjustment!X61))</f>
        <v>-188.92021273171085</v>
      </c>
      <c r="X61" s="42">
        <f>(_xlfn.FORECAST.LINEAR($P$1:$Z$1,K61:W61,$C$1:$O$1)+((Percent!X61*_xlfn.FORECAST.LINEAR($P$1:$Z$1,K61:W61,$C$1:$O$1))+Adjustment!Y61))</f>
        <v>-236.03598002746898</v>
      </c>
      <c r="Y61" s="42">
        <f>(_xlfn.FORECAST.LINEAR($P$1:$Z$1,L61:X61,$C$1:$O$1)+((Percent!Y61*_xlfn.FORECAST.LINEAR($P$1:$Z$1,L61:X61,$C$1:$O$1))+Adjustment!Z61))</f>
        <v>-326.60518259520205</v>
      </c>
      <c r="Z61" s="37"/>
    </row>
    <row r="62" spans="1:26" ht="16.350000000000001" customHeight="1" x14ac:dyDescent="0.25">
      <c r="A62" s="11" t="s">
        <v>129</v>
      </c>
      <c r="B62" s="11" t="s">
        <v>130</v>
      </c>
      <c r="C62" s="37" t="s">
        <v>130</v>
      </c>
      <c r="D62" s="37">
        <f>Base!D62+(Base!D62*Percent!E62)+Adjustment!E62</f>
        <v>0</v>
      </c>
      <c r="E62" s="37">
        <f>Base!E62+(Base!E62*Percent!F62)+Adjustment!F62</f>
        <v>0</v>
      </c>
      <c r="F62" s="37">
        <f>Base!F62+(Base!F62*Percent!G62)+Adjustment!G62</f>
        <v>0</v>
      </c>
      <c r="G62" s="37">
        <f>Base!G62+(Base!G62*Percent!H62)+Adjustment!H62</f>
        <v>0</v>
      </c>
      <c r="H62" s="37">
        <f>Base!H62+(Base!H62*Percent!I62)+Adjustment!I62</f>
        <v>0</v>
      </c>
      <c r="I62" s="37">
        <f>Base!I62+(Base!I62*Percent!J62)+Adjustment!J62</f>
        <v>0</v>
      </c>
      <c r="J62" s="37">
        <f>Base!J62+(Base!J62*Percent!K62)+Adjustment!K62</f>
        <v>-0.1</v>
      </c>
      <c r="K62" s="37">
        <f>Base!K62+(Base!K62*Percent!L62)+Adjustment!L62</f>
        <v>86.8</v>
      </c>
      <c r="L62" s="37">
        <f>Base!L62+(Base!L62*Percent!M62)+Adjustment!M62</f>
        <v>30.9</v>
      </c>
      <c r="M62" s="37">
        <f>Base!M62+(Base!M62*Percent!N62)+Adjustment!N62</f>
        <v>12.6</v>
      </c>
      <c r="N62" s="37">
        <f>Base!N62+(Base!N62*Percent!O62)+Adjustment!O62</f>
        <v>-7.5</v>
      </c>
      <c r="O62" s="37">
        <f>Base!O62+(Base!O62*Percent!P62)+Adjustment!P62</f>
        <v>-97.356163671428575</v>
      </c>
      <c r="P62" s="42">
        <f>(_xlfn.FORECAST.LINEAR($P$1:$Z$1,C62:O62,$C$1:$O$1)+((Percent!P62*_xlfn.FORECAST.LINEAR($P$1:$Z$1,C62:O62,$C$1:$O$1))+Adjustment!Q62))</f>
        <v>-23.524185168395963</v>
      </c>
      <c r="Q62" s="42">
        <f>(_xlfn.FORECAST.LINEAR($P$1:$Z$1,D62:P62,$C$1:$O$1)+((Percent!Q62*_xlfn.FORECAST.LINEAR($P$1:$Z$1,D62:P62,$C$1:$O$1))+Adjustment!R62))</f>
        <v>-21.151980026904457</v>
      </c>
      <c r="R62" s="42">
        <f>(_xlfn.FORECAST.LINEAR($P$1:$Z$1,E62:Q62,$C$1:$O$1)+((Percent!R62*_xlfn.FORECAST.LINEAR($P$1:$Z$1,E62:Q62,$C$1:$O$1))+Adjustment!S62))</f>
        <v>-30.813953953493037</v>
      </c>
      <c r="S62" s="42">
        <f>(_xlfn.FORECAST.LINEAR($P$1:$Z$1,F62:R62,$C$1:$O$1)+((Percent!S62*_xlfn.FORECAST.LINEAR($P$1:$Z$1,F62:R62,$C$1:$O$1))+Adjustment!T62))</f>
        <v>-45.882358569858553</v>
      </c>
      <c r="T62" s="42">
        <f>(_xlfn.FORECAST.LINEAR($P$1:$Z$1,G62:S62,$C$1:$O$1)+((Percent!T62*_xlfn.FORECAST.LINEAR($P$1:$Z$1,G62:S62,$C$1:$O$1))+Adjustment!U62))</f>
        <v>-68.535844465573504</v>
      </c>
      <c r="U62" s="42">
        <f>(_xlfn.FORECAST.LINEAR($P$1:$Z$1,H62:T62,$C$1:$O$1)+((Percent!U62*_xlfn.FORECAST.LINEAR($P$1:$Z$1,H62:T62,$C$1:$O$1))+Adjustment!V62))</f>
        <v>-103.8323756985929</v>
      </c>
      <c r="V62" s="42">
        <f>(_xlfn.FORECAST.LINEAR($P$1:$Z$1,I62:U62,$C$1:$O$1)+((Percent!V62*_xlfn.FORECAST.LINEAR($P$1:$Z$1,I62:U62,$C$1:$O$1))+Adjustment!W62))</f>
        <v>-154.27069010470908</v>
      </c>
      <c r="W62" s="42">
        <f>(_xlfn.FORECAST.LINEAR($P$1:$Z$1,J62:V62,$C$1:$O$1)+((Percent!W62*_xlfn.FORECAST.LINEAR($P$1:$Z$1,J62:V62,$C$1:$O$1))+Adjustment!X62))</f>
        <v>-214.84243910513632</v>
      </c>
      <c r="X62" s="42">
        <f>(_xlfn.FORECAST.LINEAR($P$1:$Z$1,K62:W62,$C$1:$O$1)+((Percent!X62*_xlfn.FORECAST.LINEAR($P$1:$Z$1,K62:W62,$C$1:$O$1))+Adjustment!Y62))</f>
        <v>-272.94898848950851</v>
      </c>
      <c r="Y62" s="42">
        <f>(_xlfn.FORECAST.LINEAR($P$1:$Z$1,L62:X62,$C$1:$O$1)+((Percent!Y62*_xlfn.FORECAST.LINEAR($P$1:$Z$1,L62:X62,$C$1:$O$1))+Adjustment!Z62))</f>
        <v>-379.60520381100019</v>
      </c>
      <c r="Z62" s="37"/>
    </row>
    <row r="63" spans="1:26" ht="16.350000000000001" customHeight="1" x14ac:dyDescent="0.25">
      <c r="A63" s="25" t="s">
        <v>131</v>
      </c>
      <c r="B63" s="25" t="s">
        <v>132</v>
      </c>
      <c r="C63" s="37" t="s">
        <v>132</v>
      </c>
      <c r="D63" s="37">
        <f>Base!D63+(Base!D63*Percent!E63)+Adjustment!E63</f>
        <v>331.1</v>
      </c>
      <c r="E63" s="37">
        <f>Base!E63+(Base!E63*Percent!F63)+Adjustment!F63</f>
        <v>333.4</v>
      </c>
      <c r="F63" s="37">
        <f>Base!F63+(Base!F63*Percent!G63)+Adjustment!G63</f>
        <v>355.8</v>
      </c>
      <c r="G63" s="37">
        <f>Base!G63+(Base!G63*Percent!H63)+Adjustment!H63</f>
        <v>381.7</v>
      </c>
      <c r="H63" s="37">
        <f>Base!H63+(Base!H63*Percent!I63)+Adjustment!I63</f>
        <v>432.1</v>
      </c>
      <c r="I63" s="37">
        <f>Base!I63+(Base!I63*Percent!J63)+Adjustment!J63</f>
        <v>439</v>
      </c>
      <c r="J63" s="37">
        <f>Base!J63+(Base!J63*Percent!K63)+Adjustment!K63</f>
        <v>482.9</v>
      </c>
      <c r="K63" s="37">
        <f>Base!K63+(Base!K63*Percent!L63)+Adjustment!L63</f>
        <v>462.2</v>
      </c>
      <c r="L63" s="37">
        <f>Base!L63+(Base!L63*Percent!M63)+Adjustment!M63</f>
        <v>491.8</v>
      </c>
      <c r="M63" s="37">
        <f>Base!M63+(Base!M63*Percent!N63)+Adjustment!N63</f>
        <v>554</v>
      </c>
      <c r="N63" s="37">
        <f>Base!N63+(Base!N63*Percent!O63)+Adjustment!O63</f>
        <v>554.6</v>
      </c>
      <c r="O63" s="37">
        <f>Base!O63+(Base!O63*Percent!P63)+Adjustment!P63</f>
        <v>584.3379235428572</v>
      </c>
      <c r="P63" s="42">
        <f>(_xlfn.FORECAST.LINEAR($P$1:$Z$1,C63:O63,$C$1:$O$1)+((Percent!P63*_xlfn.FORECAST.LINEAR($P$1:$Z$1,C63:O63,$C$1:$O$1))+Adjustment!Q63))</f>
        <v>635.65624534877759</v>
      </c>
      <c r="Q63" s="42">
        <f>(_xlfn.FORECAST.LINEAR($P$1:$Z$1,D63:P63,$C$1:$O$1)+((Percent!Q63*_xlfn.FORECAST.LINEAR($P$1:$Z$1,D63:P63,$C$1:$O$1))+Adjustment!R63))</f>
        <v>611.61771387045383</v>
      </c>
      <c r="R63" s="42">
        <f>(_xlfn.FORECAST.LINEAR($P$1:$Z$1,E63:Q63,$C$1:$O$1)+((Percent!R63*_xlfn.FORECAST.LINEAR($P$1:$Z$1,E63:Q63,$C$1:$O$1))+Adjustment!S63))</f>
        <v>642.75263758065068</v>
      </c>
      <c r="S63" s="42">
        <f>(_xlfn.FORECAST.LINEAR($P$1:$Z$1,F63:R63,$C$1:$O$1)+((Percent!S63*_xlfn.FORECAST.LINEAR($P$1:$Z$1,F63:R63,$C$1:$O$1))+Adjustment!T63))</f>
        <v>688.16935676479102</v>
      </c>
      <c r="T63" s="42">
        <f>(_xlfn.FORECAST.LINEAR($P$1:$Z$1,G63:S63,$C$1:$O$1)+((Percent!T63*_xlfn.FORECAST.LINEAR($P$1:$Z$1,G63:S63,$C$1:$O$1))+Adjustment!U63))</f>
        <v>750.00868046489688</v>
      </c>
      <c r="U63" s="42">
        <f>(_xlfn.FORECAST.LINEAR($P$1:$Z$1,H63:T63,$C$1:$O$1)+((Percent!U63*_xlfn.FORECAST.LINEAR($P$1:$Z$1,H63:T63,$C$1:$O$1))+Adjustment!V63))</f>
        <v>851.35716318163463</v>
      </c>
      <c r="V63" s="42">
        <f>(_xlfn.FORECAST.LINEAR($P$1:$Z$1,I63:U63,$C$1:$O$1)+((Percent!V63*_xlfn.FORECAST.LINEAR($P$1:$Z$1,I63:U63,$C$1:$O$1))+Adjustment!W63))</f>
        <v>966.88803974196094</v>
      </c>
      <c r="W63" s="42">
        <f>(_xlfn.FORECAST.LINEAR($P$1:$Z$1,J63:V63,$C$1:$O$1)+((Percent!W63*_xlfn.FORECAST.LINEAR($P$1:$Z$1,J63:V63,$C$1:$O$1))+Adjustment!X63))</f>
        <v>1064.2907608698163</v>
      </c>
      <c r="X63" s="42">
        <f>(_xlfn.FORECAST.LINEAR($P$1:$Z$1,K63:W63,$C$1:$O$1)+((Percent!X63*_xlfn.FORECAST.LINEAR($P$1:$Z$1,K63:W63,$C$1:$O$1))+Adjustment!Y63))</f>
        <v>1236.465607402389</v>
      </c>
      <c r="Y63" s="42">
        <f>(_xlfn.FORECAST.LINEAR($P$1:$Z$1,L63:X63,$C$1:$O$1)+((Percent!Y63*_xlfn.FORECAST.LINEAR($P$1:$Z$1,L63:X63,$C$1:$O$1))+Adjustment!Z63))</f>
        <v>1543.7931457063498</v>
      </c>
      <c r="Z63" s="37"/>
    </row>
    <row r="64" spans="1:26" ht="16.350000000000001" customHeight="1" x14ac:dyDescent="0.25">
      <c r="A64" s="8" t="s">
        <v>133</v>
      </c>
      <c r="B64" s="8" t="s">
        <v>134</v>
      </c>
      <c r="C64" s="37" t="s">
        <v>134</v>
      </c>
      <c r="D64" s="37">
        <f>Base!D64+(Base!D64*Percent!E64)+Adjustment!E64</f>
        <v>217.3</v>
      </c>
      <c r="E64" s="37">
        <f>Base!E64+(Base!E64*Percent!F64)+Adjustment!F64</f>
        <v>236.6</v>
      </c>
      <c r="F64" s="37">
        <f>Base!F64+(Base!F64*Percent!G64)+Adjustment!G64</f>
        <v>254.3</v>
      </c>
      <c r="G64" s="37">
        <f>Base!G64+(Base!G64*Percent!H64)+Adjustment!H64</f>
        <v>271.89999999999998</v>
      </c>
      <c r="H64" s="37">
        <f>Base!H64+(Base!H64*Percent!I64)+Adjustment!I64</f>
        <v>287.8</v>
      </c>
      <c r="I64" s="37">
        <f>Base!I64+(Base!I64*Percent!J64)+Adjustment!J64</f>
        <v>304.3</v>
      </c>
      <c r="J64" s="37">
        <f>Base!J64+(Base!J64*Percent!K64)+Adjustment!K64</f>
        <v>326</v>
      </c>
      <c r="K64" s="37">
        <f>Base!K64+(Base!K64*Percent!L64)+Adjustment!L64</f>
        <v>347.1</v>
      </c>
      <c r="L64" s="37">
        <f>Base!L64+(Base!L64*Percent!M64)+Adjustment!M64</f>
        <v>361</v>
      </c>
      <c r="M64" s="37">
        <f>Base!M64+(Base!M64*Percent!N64)+Adjustment!N64</f>
        <v>379.8</v>
      </c>
      <c r="N64" s="37">
        <f>Base!N64+(Base!N64*Percent!O64)+Adjustment!O64</f>
        <v>389.7</v>
      </c>
      <c r="O64" s="37">
        <f>Base!O64+(Base!O64*Percent!P64)+Adjustment!P64</f>
        <v>414.84375624285713</v>
      </c>
      <c r="P64" s="42">
        <f>(_xlfn.FORECAST.LINEAR($P$1:$Z$1,C64:O64,$C$1:$O$1)+((Percent!P64*_xlfn.FORECAST.LINEAR($P$1:$Z$1,C64:O64,$C$1:$O$1))+Adjustment!Q64))</f>
        <v>453.14628063553715</v>
      </c>
      <c r="Q64" s="42">
        <f>(_xlfn.FORECAST.LINEAR($P$1:$Z$1,D64:P64,$C$1:$O$1)+((Percent!Q64*_xlfn.FORECAST.LINEAR($P$1:$Z$1,D64:P64,$C$1:$O$1))+Adjustment!R64))</f>
        <v>434.42909986579377</v>
      </c>
      <c r="R64" s="42">
        <f>(_xlfn.FORECAST.LINEAR($P$1:$Z$1,E64:Q64,$C$1:$O$1)+((Percent!R64*_xlfn.FORECAST.LINEAR($P$1:$Z$1,E64:Q64,$C$1:$O$1))+Adjustment!S64))</f>
        <v>457.91666789352826</v>
      </c>
      <c r="S64" s="42">
        <f>(_xlfn.FORECAST.LINEAR($P$1:$Z$1,F64:R64,$C$1:$O$1)+((Percent!S64*_xlfn.FORECAST.LINEAR($P$1:$Z$1,F64:R64,$C$1:$O$1))+Adjustment!T64))</f>
        <v>493.13073881312869</v>
      </c>
      <c r="T64" s="42">
        <f>(_xlfn.FORECAST.LINEAR($P$1:$Z$1,G64:S64,$C$1:$O$1)+((Percent!T64*_xlfn.FORECAST.LINEAR($P$1:$Z$1,G64:S64,$C$1:$O$1))+Adjustment!U64))</f>
        <v>541.82379078228382</v>
      </c>
      <c r="U64" s="42">
        <f>(_xlfn.FORECAST.LINEAR($P$1:$Z$1,H64:T64,$C$1:$O$1)+((Percent!U64*_xlfn.FORECAST.LINEAR($P$1:$Z$1,H64:T64,$C$1:$O$1))+Adjustment!V64))</f>
        <v>614.50408679462043</v>
      </c>
      <c r="V64" s="42">
        <f>(_xlfn.FORECAST.LINEAR($P$1:$Z$1,I64:U64,$C$1:$O$1)+((Percent!V64*_xlfn.FORECAST.LINEAR($P$1:$Z$1,I64:U64,$C$1:$O$1))+Adjustment!W64))</f>
        <v>698.78954220197886</v>
      </c>
      <c r="W64" s="42">
        <f>(_xlfn.FORECAST.LINEAR($P$1:$Z$1,J64:V64,$C$1:$O$1)+((Percent!W64*_xlfn.FORECAST.LINEAR($P$1:$Z$1,J64:V64,$C$1:$O$1))+Adjustment!X64))</f>
        <v>765.2996279359154</v>
      </c>
      <c r="X64" s="42">
        <f>(_xlfn.FORECAST.LINEAR($P$1:$Z$1,K64:W64,$C$1:$O$1)+((Percent!X64*_xlfn.FORECAST.LINEAR($P$1:$Z$1,K64:W64,$C$1:$O$1))+Adjustment!Y64))</f>
        <v>896.74801521589393</v>
      </c>
      <c r="Y64" s="42">
        <f>(_xlfn.FORECAST.LINEAR($P$1:$Z$1,L64:X64,$C$1:$O$1)+((Percent!Y64*_xlfn.FORECAST.LINEAR($P$1:$Z$1,L64:X64,$C$1:$O$1))+Adjustment!Z64))</f>
        <v>1130.9268962175049</v>
      </c>
      <c r="Z64" s="37"/>
    </row>
    <row r="65" spans="1:26" ht="16.350000000000001" customHeight="1" x14ac:dyDescent="0.25">
      <c r="A65" s="13" t="s">
        <v>135</v>
      </c>
      <c r="B65" s="13" t="s">
        <v>136</v>
      </c>
      <c r="C65" s="37" t="s">
        <v>136</v>
      </c>
      <c r="D65" s="37">
        <f>Base!D65+(Base!D65*Percent!E65)+Adjustment!E65</f>
        <v>-46.3</v>
      </c>
      <c r="E65" s="37">
        <f>Base!E65+(Base!E65*Percent!F65)+Adjustment!F65</f>
        <v>-50.2</v>
      </c>
      <c r="F65" s="37">
        <f>Base!F65+(Base!F65*Percent!G65)+Adjustment!G65</f>
        <v>-59.3</v>
      </c>
      <c r="G65" s="37">
        <f>Base!G65+(Base!G65*Percent!H65)+Adjustment!H65</f>
        <v>-61.9</v>
      </c>
      <c r="H65" s="37">
        <f>Base!H65+(Base!H65*Percent!I65)+Adjustment!I65</f>
        <v>-62</v>
      </c>
      <c r="I65" s="37">
        <f>Base!I65+(Base!I65*Percent!J65)+Adjustment!J65</f>
        <v>-62.4</v>
      </c>
      <c r="J65" s="37">
        <f>Base!J65+(Base!J65*Percent!K65)+Adjustment!K65</f>
        <v>-60.5</v>
      </c>
      <c r="K65" s="37">
        <f>Base!K65+(Base!K65*Percent!L65)+Adjustment!L65</f>
        <v>-63.5</v>
      </c>
      <c r="L65" s="37">
        <f>Base!L65+(Base!L65*Percent!M65)+Adjustment!M65</f>
        <v>-61.9</v>
      </c>
      <c r="M65" s="37">
        <f>Base!M65+(Base!M65*Percent!N65)+Adjustment!N65</f>
        <v>-62.4</v>
      </c>
      <c r="N65" s="37">
        <f>Base!N65+(Base!N65*Percent!O65)+Adjustment!O65</f>
        <v>-65.400000000000006</v>
      </c>
      <c r="O65" s="37">
        <f>Base!O65+(Base!O65*Percent!P65)+Adjustment!P65</f>
        <v>-66.109758200000002</v>
      </c>
      <c r="P65" s="42">
        <f>(_xlfn.FORECAST.LINEAR($P$1:$Z$1,C65:O65,$C$1:$O$1)+((Percent!P65*_xlfn.FORECAST.LINEAR($P$1:$Z$1,C65:O65,$C$1:$O$1))+Adjustment!Q65))</f>
        <v>-70.440028918343472</v>
      </c>
      <c r="Q65" s="42">
        <f>(_xlfn.FORECAST.LINEAR($P$1:$Z$1,D65:P65,$C$1:$O$1)+((Percent!Q65*_xlfn.FORECAST.LINEAR($P$1:$Z$1,D65:P65,$C$1:$O$1))+Adjustment!R65))</f>
        <v>-65.649063091364482</v>
      </c>
      <c r="R65" s="42">
        <f>(_xlfn.FORECAST.LINEAR($P$1:$Z$1,E65:Q65,$C$1:$O$1)+((Percent!R65*_xlfn.FORECAST.LINEAR($P$1:$Z$1,E65:Q65,$C$1:$O$1))+Adjustment!S65))</f>
        <v>-64.489308391656081</v>
      </c>
      <c r="S65" s="42">
        <f>(_xlfn.FORECAST.LINEAR($P$1:$Z$1,F65:R65,$C$1:$O$1)+((Percent!S65*_xlfn.FORECAST.LINEAR($P$1:$Z$1,F65:R65,$C$1:$O$1))+Adjustment!T65))</f>
        <v>-64.994423979612748</v>
      </c>
      <c r="T65" s="42">
        <f>(_xlfn.FORECAST.LINEAR($P$1:$Z$1,G65:S65,$C$1:$O$1)+((Percent!T65*_xlfn.FORECAST.LINEAR($P$1:$Z$1,G65:S65,$C$1:$O$1))+Adjustment!U65))</f>
        <v>-66.657290201821112</v>
      </c>
      <c r="U65" s="42">
        <f>(_xlfn.FORECAST.LINEAR($P$1:$Z$1,H65:T65,$C$1:$O$1)+((Percent!U65*_xlfn.FORECAST.LINEAR($P$1:$Z$1,H65:T65,$C$1:$O$1))+Adjustment!V65))</f>
        <v>-69.797186204098324</v>
      </c>
      <c r="V65" s="42">
        <f>(_xlfn.FORECAST.LINEAR($P$1:$Z$1,I65:U65,$C$1:$O$1)+((Percent!V65*_xlfn.FORECAST.LINEAR($P$1:$Z$1,I65:U65,$C$1:$O$1))+Adjustment!W65))</f>
        <v>-72.332309758119166</v>
      </c>
      <c r="W65" s="42">
        <f>(_xlfn.FORECAST.LINEAR($P$1:$Z$1,J65:V65,$C$1:$O$1)+((Percent!W65*_xlfn.FORECAST.LINEAR($P$1:$Z$1,J65:V65,$C$1:$O$1))+Adjustment!X65))</f>
        <v>-69.931302029419385</v>
      </c>
      <c r="X65" s="42">
        <f>(_xlfn.FORECAST.LINEAR($P$1:$Z$1,K65:W65,$C$1:$O$1)+((Percent!X65*_xlfn.FORECAST.LINEAR($P$1:$Z$1,K65:W65,$C$1:$O$1))+Adjustment!Y65))</f>
        <v>-70.763454627500025</v>
      </c>
      <c r="Y65" s="42">
        <f>(_xlfn.FORECAST.LINEAR($P$1:$Z$1,L65:X65,$C$1:$O$1)+((Percent!Y65*_xlfn.FORECAST.LINEAR($P$1:$Z$1,L65:X65,$C$1:$O$1))+Adjustment!Z65))</f>
        <v>-73.868951932881771</v>
      </c>
      <c r="Z65" s="37"/>
    </row>
    <row r="66" spans="1:26" ht="16.350000000000001" customHeight="1" x14ac:dyDescent="0.25">
      <c r="A66" s="14" t="s">
        <v>137</v>
      </c>
      <c r="B66" s="14" t="s">
        <v>138</v>
      </c>
      <c r="C66" s="37" t="s">
        <v>138</v>
      </c>
      <c r="D66" s="37">
        <f>Base!D66+(Base!D66*Percent!E66)+Adjustment!E66</f>
        <v>-30.6</v>
      </c>
      <c r="E66" s="37">
        <f>Base!E66+(Base!E66*Percent!F66)+Adjustment!F66</f>
        <v>-36.700000000000003</v>
      </c>
      <c r="F66" s="37">
        <f>Base!F66+(Base!F66*Percent!G66)+Adjustment!G66</f>
        <v>-39.6</v>
      </c>
      <c r="G66" s="37">
        <f>Base!G66+(Base!G66*Percent!H66)+Adjustment!H66</f>
        <v>-44.7</v>
      </c>
      <c r="H66" s="37">
        <f>Base!H66+(Base!H66*Percent!I66)+Adjustment!I66</f>
        <v>-45.8</v>
      </c>
      <c r="I66" s="37">
        <f>Base!I66+(Base!I66*Percent!J66)+Adjustment!J66</f>
        <v>-54.3</v>
      </c>
      <c r="J66" s="37">
        <f>Base!J66+(Base!J66*Percent!K66)+Adjustment!K66</f>
        <v>-54.9</v>
      </c>
      <c r="K66" s="37">
        <f>Base!K66+(Base!K66*Percent!L66)+Adjustment!L66</f>
        <v>-53.9</v>
      </c>
      <c r="L66" s="37">
        <f>Base!L66+(Base!L66*Percent!M66)+Adjustment!M66</f>
        <v>-63.6</v>
      </c>
      <c r="M66" s="37">
        <f>Base!M66+(Base!M66*Percent!N66)+Adjustment!N66</f>
        <v>-60.6</v>
      </c>
      <c r="N66" s="37">
        <f>Base!N66+(Base!N66*Percent!O66)+Adjustment!O66</f>
        <v>-64.3</v>
      </c>
      <c r="O66" s="37">
        <f>Base!O66+(Base!O66*Percent!P66)+Adjustment!P66</f>
        <v>-61.287161857142856</v>
      </c>
      <c r="P66" s="42">
        <f>(_xlfn.FORECAST.LINEAR($P$1:$Z$1,C66:O66,$C$1:$O$1)+((Percent!P66*_xlfn.FORECAST.LINEAR($P$1:$Z$1,C66:O66,$C$1:$O$1))+Adjustment!Q66))</f>
        <v>-73.287569776391251</v>
      </c>
      <c r="Q66" s="42">
        <f>(_xlfn.FORECAST.LINEAR($P$1:$Z$1,D66:P66,$C$1:$O$1)+((Percent!Q66*_xlfn.FORECAST.LINEAR($P$1:$Z$1,D66:P66,$C$1:$O$1))+Adjustment!R66))</f>
        <v>-69.939419588851692</v>
      </c>
      <c r="R66" s="42">
        <f>(_xlfn.FORECAST.LINEAR($P$1:$Z$1,E66:Q66,$C$1:$O$1)+((Percent!R66*_xlfn.FORECAST.LINEAR($P$1:$Z$1,E66:Q66,$C$1:$O$1))+Adjustment!S66))</f>
        <v>-73.095872004786756</v>
      </c>
      <c r="S66" s="42">
        <f>(_xlfn.FORECAST.LINEAR($P$1:$Z$1,F66:R66,$C$1:$O$1)+((Percent!S66*_xlfn.FORECAST.LINEAR($P$1:$Z$1,F66:R66,$C$1:$O$1))+Adjustment!T66))</f>
        <v>-77.642653133333383</v>
      </c>
      <c r="T66" s="42">
        <f>(_xlfn.FORECAST.LINEAR($P$1:$Z$1,G66:S66,$C$1:$O$1)+((Percent!T66*_xlfn.FORECAST.LINEAR($P$1:$Z$1,G66:S66,$C$1:$O$1))+Adjustment!U66))</f>
        <v>-84.248422567618405</v>
      </c>
      <c r="U66" s="42">
        <f>(_xlfn.FORECAST.LINEAR($P$1:$Z$1,H66:T66,$C$1:$O$1)+((Percent!U66*_xlfn.FORECAST.LINEAR($P$1:$Z$1,H66:T66,$C$1:$O$1))+Adjustment!V66))</f>
        <v>-93.5535900682099</v>
      </c>
      <c r="V66" s="42">
        <f>(_xlfn.FORECAST.LINEAR($P$1:$Z$1,I66:U66,$C$1:$O$1)+((Percent!V66*_xlfn.FORECAST.LINEAR($P$1:$Z$1,I66:U66,$C$1:$O$1))+Adjustment!W66))</f>
        <v>-105.75560397478313</v>
      </c>
      <c r="W66" s="42">
        <f>(_xlfn.FORECAST.LINEAR($P$1:$Z$1,J66:V66,$C$1:$O$1)+((Percent!W66*_xlfn.FORECAST.LINEAR($P$1:$Z$1,J66:V66,$C$1:$O$1))+Adjustment!X66))</f>
        <v>-114.72473651490695</v>
      </c>
      <c r="X66" s="42">
        <f>(_xlfn.FORECAST.LINEAR($P$1:$Z$1,K66:W66,$C$1:$O$1)+((Percent!X66*_xlfn.FORECAST.LINEAR($P$1:$Z$1,K66:W66,$C$1:$O$1))+Adjustment!Y66))</f>
        <v>-131.36954557035526</v>
      </c>
      <c r="Y66" s="42">
        <f>(_xlfn.FORECAST.LINEAR($P$1:$Z$1,L66:X66,$C$1:$O$1)+((Percent!Y66*_xlfn.FORECAST.LINEAR($P$1:$Z$1,L66:X66,$C$1:$O$1))+Adjustment!Z66))</f>
        <v>-164.7906358223035</v>
      </c>
      <c r="Z66" s="37"/>
    </row>
    <row r="67" spans="1:26" ht="16.350000000000001" customHeight="1" x14ac:dyDescent="0.25">
      <c r="A67" s="14" t="s">
        <v>139</v>
      </c>
      <c r="B67" s="14" t="s">
        <v>140</v>
      </c>
      <c r="C67" s="37" t="s">
        <v>140</v>
      </c>
      <c r="D67" s="37">
        <f>Base!D67+(Base!D67*Percent!E67)+Adjustment!E67</f>
        <v>190.7</v>
      </c>
      <c r="E67" s="37">
        <f>Base!E67+(Base!E67*Percent!F67)+Adjustment!F67</f>
        <v>183.7</v>
      </c>
      <c r="F67" s="37">
        <f>Base!F67+(Base!F67*Percent!G67)+Adjustment!G67</f>
        <v>200.3</v>
      </c>
      <c r="G67" s="37">
        <f>Base!G67+(Base!G67*Percent!H67)+Adjustment!H67</f>
        <v>216.4</v>
      </c>
      <c r="H67" s="37">
        <f>Base!H67+(Base!H67*Percent!I67)+Adjustment!I67</f>
        <v>252.2</v>
      </c>
      <c r="I67" s="37">
        <f>Base!I67+(Base!I67*Percent!J67)+Adjustment!J67</f>
        <v>251.3</v>
      </c>
      <c r="J67" s="37">
        <f>Base!J67+(Base!J67*Percent!K67)+Adjustment!K67</f>
        <v>272.3</v>
      </c>
      <c r="K67" s="37">
        <f>Base!K67+(Base!K67*Percent!L67)+Adjustment!L67</f>
        <v>232.5</v>
      </c>
      <c r="L67" s="37">
        <f>Base!L67+(Base!L67*Percent!M67)+Adjustment!M67</f>
        <v>256.3</v>
      </c>
      <c r="M67" s="37">
        <f>Base!M67+(Base!M67*Percent!N67)+Adjustment!N67</f>
        <v>297.2</v>
      </c>
      <c r="N67" s="37">
        <f>Base!N67+(Base!N67*Percent!O67)+Adjustment!O67</f>
        <v>294.60000000000002</v>
      </c>
      <c r="O67" s="37">
        <f>Base!O67+(Base!O67*Percent!P67)+Adjustment!P67</f>
        <v>296.89108735714285</v>
      </c>
      <c r="P67" s="42">
        <f>(_xlfn.FORECAST.LINEAR($P$1:$Z$1,C67:O67,$C$1:$O$1)+((Percent!P67*_xlfn.FORECAST.LINEAR($P$1:$Z$1,C67:O67,$C$1:$O$1))+Adjustment!Q67))</f>
        <v>326.24242809877865</v>
      </c>
      <c r="Q67" s="42">
        <f>(_xlfn.FORECAST.LINEAR($P$1:$Z$1,D67:P67,$C$1:$O$1)+((Percent!Q67*_xlfn.FORECAST.LINEAR($P$1:$Z$1,D67:P67,$C$1:$O$1))+Adjustment!R67))</f>
        <v>312.78610966944387</v>
      </c>
      <c r="R67" s="42">
        <f>(_xlfn.FORECAST.LINEAR($P$1:$Z$1,E67:Q67,$C$1:$O$1)+((Percent!R67*_xlfn.FORECAST.LINEAR($P$1:$Z$1,E67:Q67,$C$1:$O$1))+Adjustment!S67))</f>
        <v>322.44016022525597</v>
      </c>
      <c r="S67" s="42">
        <f>(_xlfn.FORECAST.LINEAR($P$1:$Z$1,F67:R67,$C$1:$O$1)+((Percent!S67*_xlfn.FORECAST.LINEAR($P$1:$Z$1,F67:R67,$C$1:$O$1))+Adjustment!T67))</f>
        <v>337.68330447271234</v>
      </c>
      <c r="T67" s="42">
        <f>(_xlfn.FORECAST.LINEAR($P$1:$Z$1,G67:S67,$C$1:$O$1)+((Percent!T67*_xlfn.FORECAST.LINEAR($P$1:$Z$1,G67:S67,$C$1:$O$1))+Adjustment!U67))</f>
        <v>359.09863236260571</v>
      </c>
      <c r="U67" s="42">
        <f>(_xlfn.FORECAST.LINEAR($P$1:$Z$1,H67:T67,$C$1:$O$1)+((Percent!U67*_xlfn.FORECAST.LINEAR($P$1:$Z$1,H67:T67,$C$1:$O$1))+Adjustment!V67))</f>
        <v>400.25014876990844</v>
      </c>
      <c r="V67" s="42">
        <f>(_xlfn.FORECAST.LINEAR($P$1:$Z$1,I67:U67,$C$1:$O$1)+((Percent!V67*_xlfn.FORECAST.LINEAR($P$1:$Z$1,I67:U67,$C$1:$O$1))+Adjustment!W67))</f>
        <v>446.22798695954646</v>
      </c>
      <c r="W67" s="42">
        <f>(_xlfn.FORECAST.LINEAR($P$1:$Z$1,J67:V67,$C$1:$O$1)+((Percent!W67*_xlfn.FORECAST.LINEAR($P$1:$Z$1,J67:V67,$C$1:$O$1))+Adjustment!X67))</f>
        <v>483.70052955546703</v>
      </c>
      <c r="X67" s="42">
        <f>(_xlfn.FORECAST.LINEAR($P$1:$Z$1,K67:W67,$C$1:$O$1)+((Percent!X67*_xlfn.FORECAST.LINEAR($P$1:$Z$1,K67:W67,$C$1:$O$1))+Adjustment!Y67))</f>
        <v>541.92493955447799</v>
      </c>
      <c r="Y67" s="42">
        <f>(_xlfn.FORECAST.LINEAR($P$1:$Z$1,L67:X67,$C$1:$O$1)+((Percent!Y67*_xlfn.FORECAST.LINEAR($P$1:$Z$1,L67:X67,$C$1:$O$1))+Adjustment!Z67))</f>
        <v>651.63512606491543</v>
      </c>
      <c r="Z67" s="37"/>
    </row>
    <row r="68" spans="1:26" ht="16.350000000000001" customHeight="1" x14ac:dyDescent="0.25">
      <c r="A68" s="15">
        <v>1.5</v>
      </c>
      <c r="B68" s="15" t="s">
        <v>141</v>
      </c>
      <c r="C68" s="37" t="s">
        <v>141</v>
      </c>
      <c r="D68" s="37">
        <f>Base!D68+(Base!D68*Percent!E68)+Adjustment!E68</f>
        <v>135.1</v>
      </c>
      <c r="E68" s="37">
        <f>Base!E68+(Base!E68*Percent!F68)+Adjustment!F68</f>
        <v>132.4</v>
      </c>
      <c r="F68" s="37">
        <f>Base!F68+(Base!F68*Percent!G68)+Adjustment!G68</f>
        <v>133.30000000000001</v>
      </c>
      <c r="G68" s="37">
        <f>Base!G68+(Base!G68*Percent!H68)+Adjustment!H68</f>
        <v>135.80000000000001</v>
      </c>
      <c r="H68" s="37">
        <f>Base!H68+(Base!H68*Percent!I68)+Adjustment!I68</f>
        <v>146.30000000000001</v>
      </c>
      <c r="I68" s="37">
        <f>Base!I68+(Base!I68*Percent!J68)+Adjustment!J68</f>
        <v>162.69999999999999</v>
      </c>
      <c r="J68" s="37">
        <f>Base!J68+(Base!J68*Percent!K68)+Adjustment!K68</f>
        <v>168.6</v>
      </c>
      <c r="K68" s="37">
        <f>Base!K68+(Base!K68*Percent!L68)+Adjustment!L68</f>
        <v>174.8</v>
      </c>
      <c r="L68" s="37">
        <f>Base!L68+(Base!L68*Percent!M68)+Adjustment!M68</f>
        <v>176.2</v>
      </c>
      <c r="M68" s="37">
        <f>Base!M68+(Base!M68*Percent!N68)+Adjustment!N68</f>
        <v>174.7</v>
      </c>
      <c r="N68" s="37">
        <f>Base!N68+(Base!N68*Percent!O68)+Adjustment!O68</f>
        <v>168.7</v>
      </c>
      <c r="O68" s="37">
        <f>Base!O68+(Base!O68*Percent!P68)+Adjustment!P68</f>
        <v>165.97769079999998</v>
      </c>
      <c r="P68" s="42">
        <f>(_xlfn.FORECAST.LINEAR($P$1:$Z$1,C68:O68,$C$1:$O$1)+((Percent!P68*_xlfn.FORECAST.LINEAR($P$1:$Z$1,C68:O68,$C$1:$O$1))+Adjustment!Q68))</f>
        <v>188.933212212657</v>
      </c>
      <c r="Q68" s="42">
        <f>(_xlfn.FORECAST.LINEAR($P$1:$Z$1,D68:P68,$C$1:$O$1)+((Percent!Q68*_xlfn.FORECAST.LINEAR($P$1:$Z$1,D68:P68,$C$1:$O$1))+Adjustment!R68))</f>
        <v>181.08315564688525</v>
      </c>
      <c r="R68" s="42">
        <f>(_xlfn.FORECAST.LINEAR($P$1:$Z$1,E68:Q68,$C$1:$O$1)+((Percent!R68*_xlfn.FORECAST.LINEAR($P$1:$Z$1,E68:Q68,$C$1:$O$1))+Adjustment!S68))</f>
        <v>184.38568104906773</v>
      </c>
      <c r="S68" s="42">
        <f>(_xlfn.FORECAST.LINEAR($P$1:$Z$1,F68:R68,$C$1:$O$1)+((Percent!S68*_xlfn.FORECAST.LINEAR($P$1:$Z$1,F68:R68,$C$1:$O$1))+Adjustment!T68))</f>
        <v>189.12772758557867</v>
      </c>
      <c r="T68" s="42">
        <f>(_xlfn.FORECAST.LINEAR($P$1:$Z$1,G68:S68,$C$1:$O$1)+((Percent!T68*_xlfn.FORECAST.LINEAR($P$1:$Z$1,G68:S68,$C$1:$O$1))+Adjustment!U68))</f>
        <v>194.18798275716478</v>
      </c>
      <c r="U68" s="42">
        <f>(_xlfn.FORECAST.LINEAR($P$1:$Z$1,H68:T68,$C$1:$O$1)+((Percent!U68*_xlfn.FORECAST.LINEAR($P$1:$Z$1,H68:T68,$C$1:$O$1))+Adjustment!V68))</f>
        <v>202.96844239558001</v>
      </c>
      <c r="V68" s="42">
        <f>(_xlfn.FORECAST.LINEAR($P$1:$Z$1,I68:U68,$C$1:$O$1)+((Percent!V68*_xlfn.FORECAST.LINEAR($P$1:$Z$1,I68:U68,$C$1:$O$1))+Adjustment!W68))</f>
        <v>212.59047392411964</v>
      </c>
      <c r="W68" s="42">
        <f>(_xlfn.FORECAST.LINEAR($P$1:$Z$1,J68:V68,$C$1:$O$1)+((Percent!W68*_xlfn.FORECAST.LINEAR($P$1:$Z$1,J68:V68,$C$1:$O$1))+Adjustment!X68))</f>
        <v>212.34736267898933</v>
      </c>
      <c r="X68" s="42">
        <f>(_xlfn.FORECAST.LINEAR($P$1:$Z$1,K68:W68,$C$1:$O$1)+((Percent!X68*_xlfn.FORECAST.LINEAR($P$1:$Z$1,K68:W68,$C$1:$O$1))+Adjustment!Y68))</f>
        <v>224.62933613141141</v>
      </c>
      <c r="Y68" s="42">
        <f>(_xlfn.FORECAST.LINEAR($P$1:$Z$1,L68:X68,$C$1:$O$1)+((Percent!Y68*_xlfn.FORECAST.LINEAR($P$1:$Z$1,L68:X68,$C$1:$O$1))+Adjustment!Z68))</f>
        <v>253.00051830923096</v>
      </c>
      <c r="Z68" s="37"/>
    </row>
    <row r="69" spans="1:26" ht="16.350000000000001" customHeight="1" x14ac:dyDescent="0.25">
      <c r="A69" s="26">
        <v>1.6</v>
      </c>
      <c r="B69" s="26" t="s">
        <v>142</v>
      </c>
      <c r="C69" s="37" t="s">
        <v>142</v>
      </c>
      <c r="D69" s="37">
        <f>Base!D69+(Base!D69*Percent!E69)+Adjustment!E69</f>
        <v>0.2</v>
      </c>
      <c r="E69" s="37">
        <f>Base!E69+(Base!E69*Percent!F69)+Adjustment!F69</f>
        <v>0.2</v>
      </c>
      <c r="F69" s="37">
        <f>Base!F69+(Base!F69*Percent!G69)+Adjustment!G69</f>
        <v>0.2</v>
      </c>
      <c r="G69" s="37">
        <f>Base!G69+(Base!G69*Percent!H69)+Adjustment!H69</f>
        <v>0.2</v>
      </c>
      <c r="H69" s="37">
        <f>Base!H69+(Base!H69*Percent!I69)+Adjustment!I69</f>
        <v>0.2</v>
      </c>
      <c r="I69" s="37">
        <f>Base!I69+(Base!I69*Percent!J69)+Adjustment!J69</f>
        <v>0.2</v>
      </c>
      <c r="J69" s="37">
        <f>Base!J69+(Base!J69*Percent!K69)+Adjustment!K69</f>
        <v>0.2</v>
      </c>
      <c r="K69" s="37">
        <f>Base!K69+(Base!K69*Percent!L69)+Adjustment!L69</f>
        <v>0.3</v>
      </c>
      <c r="L69" s="37">
        <f>Base!L69+(Base!L69*Percent!M69)+Adjustment!M69</f>
        <v>0.2</v>
      </c>
      <c r="M69" s="37">
        <f>Base!M69+(Base!M69*Percent!N69)+Adjustment!N69</f>
        <v>0.2</v>
      </c>
      <c r="N69" s="37">
        <f>Base!N69+(Base!N69*Percent!O69)+Adjustment!O69</f>
        <v>4</v>
      </c>
      <c r="O69" s="37">
        <f>Base!O69+(Base!O69*Percent!P69)+Adjustment!P69</f>
        <v>4.1193010428571428</v>
      </c>
      <c r="P69" s="42">
        <f>(_xlfn.FORECAST.LINEAR($P$1:$Z$1,C69:O69,$C$1:$O$1)+((Percent!P69*_xlfn.FORECAST.LINEAR($P$1:$Z$1,C69:O69,$C$1:$O$1))+Adjustment!Q69))</f>
        <v>3.1063580168262113</v>
      </c>
      <c r="Q69" s="42">
        <f>(_xlfn.FORECAST.LINEAR($P$1:$Z$1,D69:P69,$C$1:$O$1)+((Percent!Q69*_xlfn.FORECAST.LINEAR($P$1:$Z$1,D69:P69,$C$1:$O$1))+Adjustment!R69))</f>
        <v>3.1199265647757723</v>
      </c>
      <c r="R69" s="42">
        <f>(_xlfn.FORECAST.LINEAR($P$1:$Z$1,E69:Q69,$C$1:$O$1)+((Percent!R69*_xlfn.FORECAST.LINEAR($P$1:$Z$1,E69:Q69,$C$1:$O$1))+Adjustment!S69))</f>
        <v>3.8587165362559572</v>
      </c>
      <c r="S69" s="42">
        <f>(_xlfn.FORECAST.LINEAR($P$1:$Z$1,F69:R69,$C$1:$O$1)+((Percent!S69*_xlfn.FORECAST.LINEAR($P$1:$Z$1,F69:R69,$C$1:$O$1))+Adjustment!T69))</f>
        <v>4.9015601102522819</v>
      </c>
      <c r="T69" s="42">
        <f>(_xlfn.FORECAST.LINEAR($P$1:$Z$1,G69:S69,$C$1:$O$1)+((Percent!T69*_xlfn.FORECAST.LINEAR($P$1:$Z$1,G69:S69,$C$1:$O$1))+Adjustment!U69))</f>
        <v>6.3370498737621812</v>
      </c>
      <c r="U69" s="42">
        <f>(_xlfn.FORECAST.LINEAR($P$1:$Z$1,H69:T69,$C$1:$O$1)+((Percent!U69*_xlfn.FORECAST.LINEAR($P$1:$Z$1,H69:T69,$C$1:$O$1))+Adjustment!V69))</f>
        <v>8.4106068249980517</v>
      </c>
      <c r="V69" s="42">
        <f>(_xlfn.FORECAST.LINEAR($P$1:$Z$1,I69:U69,$C$1:$O$1)+((Percent!V69*_xlfn.FORECAST.LINEAR($P$1:$Z$1,I69:U69,$C$1:$O$1))+Adjustment!W69))</f>
        <v>11.069785852875917</v>
      </c>
      <c r="W69" s="42">
        <f>(_xlfn.FORECAST.LINEAR($P$1:$Z$1,J69:V69,$C$1:$O$1)+((Percent!W69*_xlfn.FORECAST.LINEAR($P$1:$Z$1,J69:V69,$C$1:$O$1))+Adjustment!X69))</f>
        <v>13.783415393290854</v>
      </c>
      <c r="X69" s="42">
        <f>(_xlfn.FORECAST.LINEAR($P$1:$Z$1,K69:W69,$C$1:$O$1)+((Percent!X69*_xlfn.FORECAST.LINEAR($P$1:$Z$1,K69:W69,$C$1:$O$1))+Adjustment!Y69))</f>
        <v>18.057666869604255</v>
      </c>
      <c r="Y69" s="42">
        <f>(_xlfn.FORECAST.LINEAR($P$1:$Z$1,L69:X69,$C$1:$O$1)+((Percent!Y69*_xlfn.FORECAST.LINEAR($P$1:$Z$1,L69:X69,$C$1:$O$1))+Adjustment!Z69))</f>
        <v>24.901719928857773</v>
      </c>
      <c r="Z69" s="37"/>
    </row>
    <row r="70" spans="1:26" ht="16.350000000000001" customHeight="1" x14ac:dyDescent="0.25">
      <c r="A70" s="7">
        <v>1.7</v>
      </c>
      <c r="B70" s="7" t="s">
        <v>143</v>
      </c>
      <c r="C70" s="37" t="s">
        <v>143</v>
      </c>
      <c r="D70" s="37">
        <f>Base!D70+(Base!D70*Percent!E70)+Adjustment!E70</f>
        <v>-3.3</v>
      </c>
      <c r="E70" s="37">
        <f>Base!E70+(Base!E70*Percent!F70)+Adjustment!F70</f>
        <v>4.5999999999999996</v>
      </c>
      <c r="F70" s="37">
        <f>Base!F70+(Base!F70*Percent!G70)+Adjustment!G70</f>
        <v>-11</v>
      </c>
      <c r="G70" s="37">
        <f>Base!G70+(Base!G70*Percent!H70)+Adjustment!H70</f>
        <v>-5.9</v>
      </c>
      <c r="H70" s="37">
        <f>Base!H70+(Base!H70*Percent!I70)+Adjustment!I70</f>
        <v>-12</v>
      </c>
      <c r="I70" s="37">
        <f>Base!I70+(Base!I70*Percent!J70)+Adjustment!J70</f>
        <v>-9.4</v>
      </c>
      <c r="J70" s="37">
        <f>Base!J70+(Base!J70*Percent!K70)+Adjustment!K70</f>
        <v>-4.4000000000000004</v>
      </c>
      <c r="K70" s="37">
        <f>Base!K70+(Base!K70*Percent!L70)+Adjustment!L70</f>
        <v>12.3</v>
      </c>
      <c r="L70" s="37">
        <f>Base!L70+(Base!L70*Percent!M70)+Adjustment!M70</f>
        <v>-6</v>
      </c>
      <c r="M70" s="37">
        <f>Base!M70+(Base!M70*Percent!N70)+Adjustment!N70</f>
        <v>-30.6</v>
      </c>
      <c r="N70" s="37">
        <f>Base!N70+(Base!N70*Percent!O70)+Adjustment!O70</f>
        <v>-36.4</v>
      </c>
      <c r="O70" s="37">
        <f>Base!O70+(Base!O70*Percent!P70)+Adjustment!P70</f>
        <v>-33.557232885714285</v>
      </c>
      <c r="P70" s="42">
        <f>(_xlfn.FORECAST.LINEAR($P$1:$Z$1,C70:O70,$C$1:$O$1)+((Percent!P70*_xlfn.FORECAST.LINEAR($P$1:$Z$1,C70:O70,$C$1:$O$1))+Adjustment!Q70))</f>
        <v>-32.470731029908002</v>
      </c>
      <c r="Q70" s="42">
        <f>(_xlfn.FORECAST.LINEAR($P$1:$Z$1,D70:P70,$C$1:$O$1)+((Percent!Q70*_xlfn.FORECAST.LINEAR($P$1:$Z$1,D70:P70,$C$1:$O$1))+Adjustment!R70))</f>
        <v>-32.716839498191327</v>
      </c>
      <c r="R70" s="42">
        <f>(_xlfn.FORECAST.LINEAR($P$1:$Z$1,E70:Q70,$C$1:$O$1)+((Percent!R70*_xlfn.FORECAST.LINEAR($P$1:$Z$1,E70:Q70,$C$1:$O$1))+Adjustment!S70))</f>
        <v>-37.366107616737445</v>
      </c>
      <c r="S70" s="42">
        <f>(_xlfn.FORECAST.LINEAR($P$1:$Z$1,F70:R70,$C$1:$O$1)+((Percent!S70*_xlfn.FORECAST.LINEAR($P$1:$Z$1,F70:R70,$C$1:$O$1))+Adjustment!T70))</f>
        <v>-46.75459034726294</v>
      </c>
      <c r="T70" s="42">
        <f>(_xlfn.FORECAST.LINEAR($P$1:$Z$1,G70:S70,$C$1:$O$1)+((Percent!T70*_xlfn.FORECAST.LINEAR($P$1:$Z$1,G70:S70,$C$1:$O$1))+Adjustment!U70))</f>
        <v>-58.872989942052641</v>
      </c>
      <c r="U70" s="42">
        <f>(_xlfn.FORECAST.LINEAR($P$1:$Z$1,H70:T70,$C$1:$O$1)+((Percent!U70*_xlfn.FORECAST.LINEAR($P$1:$Z$1,H70:T70,$C$1:$O$1))+Adjustment!V70))</f>
        <v>-78.464791092338544</v>
      </c>
      <c r="V70" s="42">
        <f>(_xlfn.FORECAST.LINEAR($P$1:$Z$1,I70:U70,$C$1:$O$1)+((Percent!V70*_xlfn.FORECAST.LINEAR($P$1:$Z$1,I70:U70,$C$1:$O$1))+Adjustment!W70))</f>
        <v>-103.83834624416207</v>
      </c>
      <c r="W70" s="42">
        <f>(_xlfn.FORECAST.LINEAR($P$1:$Z$1,J70:V70,$C$1:$O$1)+((Percent!W70*_xlfn.FORECAST.LINEAR($P$1:$Z$1,J70:V70,$C$1:$O$1))+Adjustment!X70))</f>
        <v>-128.6533957161235</v>
      </c>
      <c r="X70" s="42">
        <f>(_xlfn.FORECAST.LINEAR($P$1:$Z$1,K70:W70,$C$1:$O$1)+((Percent!X70*_xlfn.FORECAST.LINEAR($P$1:$Z$1,K70:W70,$C$1:$O$1))+Adjustment!Y70))</f>
        <v>-159.78027858610673</v>
      </c>
      <c r="Y70" s="42">
        <f>(_xlfn.FORECAST.LINEAR($P$1:$Z$1,L70:X70,$C$1:$O$1)+((Percent!Y70*_xlfn.FORECAST.LINEAR($P$1:$Z$1,L70:X70,$C$1:$O$1))+Adjustment!Z70))</f>
        <v>-214.98147534060649</v>
      </c>
      <c r="Z70" s="37"/>
    </row>
    <row r="71" spans="1:26" ht="16.350000000000001" customHeight="1" x14ac:dyDescent="0.25">
      <c r="A71" s="6">
        <v>2</v>
      </c>
      <c r="B71" s="6" t="s">
        <v>144</v>
      </c>
      <c r="C71" s="37" t="s">
        <v>144</v>
      </c>
      <c r="D71" s="37">
        <f>Base!D71+(Base!D71*Percent!E71)+Adjustment!E71</f>
        <v>2742.28</v>
      </c>
      <c r="E71" s="37">
        <f>Base!E71+(Base!E71*Percent!F71)+Adjustment!F71</f>
        <v>2707.02</v>
      </c>
      <c r="F71" s="37">
        <f>Base!F71+(Base!F71*Percent!G71)+Adjustment!G71</f>
        <v>2881</v>
      </c>
      <c r="G71" s="37">
        <f>Base!G71+(Base!G71*Percent!H71)+Adjustment!H71</f>
        <v>3243.61</v>
      </c>
      <c r="H71" s="37">
        <f>Base!H71+(Base!H71*Percent!I71)+Adjustment!I71</f>
        <v>3594.02</v>
      </c>
      <c r="I71" s="37">
        <f>Base!I71+(Base!I71*Percent!J71)+Adjustment!J71</f>
        <v>3831.16</v>
      </c>
      <c r="J71" s="37">
        <f>Base!J71+(Base!J71*Percent!K71)+Adjustment!K71</f>
        <v>3832.96</v>
      </c>
      <c r="K71" s="37">
        <f>Base!K71+(Base!K71*Percent!L71)+Adjustment!L71</f>
        <v>3365.36</v>
      </c>
      <c r="L71" s="37">
        <f>Base!L71+(Base!L71*Percent!M71)+Adjustment!M71</f>
        <v>3376.9</v>
      </c>
      <c r="M71" s="37">
        <f>Base!M71+(Base!M71*Percent!N71)+Adjustment!N71</f>
        <v>3576.99</v>
      </c>
      <c r="N71" s="37">
        <f>Base!N71+(Base!N71*Percent!O71)+Adjustment!O71</f>
        <v>3765.9</v>
      </c>
      <c r="O71" s="37">
        <f>Base!O71+(Base!O71*Percent!P71)+Adjustment!P71</f>
        <v>4178.8098723128569</v>
      </c>
      <c r="P71" s="42">
        <f>(_xlfn.FORECAST.LINEAR($P$1:$Z$1,C71:O71,$C$1:$O$1)+((Percent!P71*_xlfn.FORECAST.LINEAR($P$1:$Z$1,C71:O71,$C$1:$O$1))+Adjustment!Q71))</f>
        <v>4264.8709113464211</v>
      </c>
      <c r="Q71" s="42">
        <f>(_xlfn.FORECAST.LINEAR($P$1:$Z$1,D71:P71,$C$1:$O$1)+((Percent!Q71*_xlfn.FORECAST.LINEAR($P$1:$Z$1,D71:P71,$C$1:$O$1))+Adjustment!R71))</f>
        <v>4030.9175520694339</v>
      </c>
      <c r="R71" s="42">
        <f>(_xlfn.FORECAST.LINEAR($P$1:$Z$1,E71:Q71,$C$1:$O$1)+((Percent!R71*_xlfn.FORECAST.LINEAR($P$1:$Z$1,E71:Q71,$C$1:$O$1))+Adjustment!S71))</f>
        <v>4060.8848863131061</v>
      </c>
      <c r="S71" s="42">
        <f>(_xlfn.FORECAST.LINEAR($P$1:$Z$1,F71:R71,$C$1:$O$1)+((Percent!S71*_xlfn.FORECAST.LINEAR($P$1:$Z$1,F71:R71,$C$1:$O$1))+Adjustment!T71))</f>
        <v>4121.0174145203891</v>
      </c>
      <c r="T71" s="42">
        <f>(_xlfn.FORECAST.LINEAR($P$1:$Z$1,G71:S71,$C$1:$O$1)+((Percent!T71*_xlfn.FORECAST.LINEAR($P$1:$Z$1,G71:S71,$C$1:$O$1))+Adjustment!U71))</f>
        <v>4252.6956617338165</v>
      </c>
      <c r="U71" s="42">
        <f>(_xlfn.FORECAST.LINEAR($P$1:$Z$1,H71:T71,$C$1:$O$1)+((Percent!U71*_xlfn.FORECAST.LINEAR($P$1:$Z$1,H71:T71,$C$1:$O$1))+Adjustment!V71))</f>
        <v>4559.3529982971477</v>
      </c>
      <c r="V71" s="42">
        <f>(_xlfn.FORECAST.LINEAR($P$1:$Z$1,I71:U71,$C$1:$O$1)+((Percent!V71*_xlfn.FORECAST.LINEAR($P$1:$Z$1,I71:U71,$C$1:$O$1))+Adjustment!W71))</f>
        <v>4958.2458748371973</v>
      </c>
      <c r="W71" s="42">
        <f>(_xlfn.FORECAST.LINEAR($P$1:$Z$1,J71:V71,$C$1:$O$1)+((Percent!W71*_xlfn.FORECAST.LINEAR($P$1:$Z$1,J71:V71,$C$1:$O$1))+Adjustment!X71))</f>
        <v>5196.2360335582325</v>
      </c>
      <c r="X71" s="42">
        <f>(_xlfn.FORECAST.LINEAR($P$1:$Z$1,K71:W71,$C$1:$O$1)+((Percent!X71*_xlfn.FORECAST.LINEAR($P$1:$Z$1,K71:W71,$C$1:$O$1))+Adjustment!Y71))</f>
        <v>5606.3567612867027</v>
      </c>
      <c r="Y71" s="42">
        <f>(_xlfn.FORECAST.LINEAR($P$1:$Z$1,L71:X71,$C$1:$O$1)+((Percent!Y71*_xlfn.FORECAST.LINEAR($P$1:$Z$1,L71:X71,$C$1:$O$1))+Adjustment!Z71))</f>
        <v>6363.4431665548072</v>
      </c>
      <c r="Z71" s="37"/>
    </row>
    <row r="72" spans="1:26" ht="16.350000000000001" customHeight="1" x14ac:dyDescent="0.25">
      <c r="A72" s="7">
        <v>2.1</v>
      </c>
      <c r="B72" s="7" t="s">
        <v>145</v>
      </c>
      <c r="C72" s="37" t="s">
        <v>145</v>
      </c>
      <c r="D72" s="37">
        <f>Base!D72+(Base!D72*Percent!E72)+Adjustment!E72</f>
        <v>32.630000000000003</v>
      </c>
      <c r="E72" s="37">
        <f>Base!E72+(Base!E72*Percent!F72)+Adjustment!F72</f>
        <v>36.03</v>
      </c>
      <c r="F72" s="37">
        <f>Base!F72+(Base!F72*Percent!G72)+Adjustment!G72</f>
        <v>42.22</v>
      </c>
      <c r="G72" s="37">
        <f>Base!G72+(Base!G72*Percent!H72)+Adjustment!H72</f>
        <v>36.21</v>
      </c>
      <c r="H72" s="37">
        <f>Base!H72+(Base!H72*Percent!I72)+Adjustment!I72</f>
        <v>39.26</v>
      </c>
      <c r="I72" s="37">
        <f>Base!I72+(Base!I72*Percent!J72)+Adjustment!J72</f>
        <v>37.76</v>
      </c>
      <c r="J72" s="37">
        <f>Base!J72+(Base!J72*Percent!K72)+Adjustment!K72</f>
        <v>34.729999999999997</v>
      </c>
      <c r="K72" s="37">
        <f>Base!K72+(Base!K72*Percent!L72)+Adjustment!L72</f>
        <v>28.46</v>
      </c>
      <c r="L72" s="37">
        <f>Base!L72+(Base!L72*Percent!M72)+Adjustment!M72</f>
        <v>29.51</v>
      </c>
      <c r="M72" s="37">
        <f>Base!M72+(Base!M72*Percent!N72)+Adjustment!N72</f>
        <v>30.53</v>
      </c>
      <c r="N72" s="37">
        <f>Base!N72+(Base!N72*Percent!O72)+Adjustment!O72</f>
        <v>33.619999999999997</v>
      </c>
      <c r="O72" s="37">
        <f>Base!O72+(Base!O72*Percent!P72)+Adjustment!P72</f>
        <v>35.968531057142854</v>
      </c>
      <c r="P72" s="42">
        <f>(_xlfn.FORECAST.LINEAR($P$1:$Z$1,C72:O72,$C$1:$O$1)+((Percent!P72*_xlfn.FORECAST.LINEAR($P$1:$Z$1,C72:O72,$C$1:$O$1))+Adjustment!Q72))</f>
        <v>31.660467607644016</v>
      </c>
      <c r="Q72" s="42">
        <f>(_xlfn.FORECAST.LINEAR($P$1:$Z$1,D72:P72,$C$1:$O$1)+((Percent!Q72*_xlfn.FORECAST.LINEAR($P$1:$Z$1,D72:P72,$C$1:$O$1))+Adjustment!R72))</f>
        <v>28.378210032451975</v>
      </c>
      <c r="R72" s="42">
        <f>(_xlfn.FORECAST.LINEAR($P$1:$Z$1,E72:Q72,$C$1:$O$1)+((Percent!R72*_xlfn.FORECAST.LINEAR($P$1:$Z$1,E72:Q72,$C$1:$O$1))+Adjustment!S72))</f>
        <v>25.735763557783937</v>
      </c>
      <c r="S72" s="42">
        <f>(_xlfn.FORECAST.LINEAR($P$1:$Z$1,F72:R72,$C$1:$O$1)+((Percent!S72*_xlfn.FORECAST.LINEAR($P$1:$Z$1,F72:R72,$C$1:$O$1))+Adjustment!T72))</f>
        <v>24.254773650660063</v>
      </c>
      <c r="T72" s="42">
        <f>(_xlfn.FORECAST.LINEAR($P$1:$Z$1,G72:S72,$C$1:$O$1)+((Percent!T72*_xlfn.FORECAST.LINEAR($P$1:$Z$1,G72:S72,$C$1:$O$1))+Adjustment!U72))</f>
        <v>21.602420398399129</v>
      </c>
      <c r="U72" s="42">
        <f>(_xlfn.FORECAST.LINEAR($P$1:$Z$1,H72:T72,$C$1:$O$1)+((Percent!U72*_xlfn.FORECAST.LINEAR($P$1:$Z$1,H72:T72,$C$1:$O$1))+Adjustment!V72))</f>
        <v>19.35033065713937</v>
      </c>
      <c r="V72" s="42">
        <f>(_xlfn.FORECAST.LINEAR($P$1:$Z$1,I72:U72,$C$1:$O$1)+((Percent!V72*_xlfn.FORECAST.LINEAR($P$1:$Z$1,I72:U72,$C$1:$O$1))+Adjustment!W72))</f>
        <v>15.974439943975206</v>
      </c>
      <c r="W72" s="42">
        <f>(_xlfn.FORECAST.LINEAR($P$1:$Z$1,J72:V72,$C$1:$O$1)+((Percent!W72*_xlfn.FORECAST.LINEAR($P$1:$Z$1,J72:V72,$C$1:$O$1))+Adjustment!X72))</f>
        <v>9.9741696056521327</v>
      </c>
      <c r="X72" s="42">
        <f>(_xlfn.FORECAST.LINEAR($P$1:$Z$1,K72:W72,$C$1:$O$1)+((Percent!X72*_xlfn.FORECAST.LINEAR($P$1:$Z$1,K72:W72,$C$1:$O$1))+Adjustment!Y72))</f>
        <v>-0.14047551431665989</v>
      </c>
      <c r="Y72" s="42">
        <f>(_xlfn.FORECAST.LINEAR($P$1:$Z$1,L72:X72,$C$1:$O$1)+((Percent!Y72*_xlfn.FORECAST.LINEAR($P$1:$Z$1,L72:X72,$C$1:$O$1))+Adjustment!Z72))</f>
        <v>-15.836633613154783</v>
      </c>
      <c r="Z72" s="37"/>
    </row>
    <row r="73" spans="1:26" ht="16.350000000000001" customHeight="1" x14ac:dyDescent="0.25">
      <c r="A73" s="9">
        <v>2.2000000000000002</v>
      </c>
      <c r="B73" s="9" t="s">
        <v>146</v>
      </c>
      <c r="C73" s="37" t="s">
        <v>146</v>
      </c>
      <c r="D73" s="37">
        <f>Base!D73+(Base!D73*Percent!E73)+Adjustment!E73</f>
        <v>708.41</v>
      </c>
      <c r="E73" s="37">
        <f>Base!E73+(Base!E73*Percent!F73)+Adjustment!F73</f>
        <v>721.62</v>
      </c>
      <c r="F73" s="37">
        <f>Base!F73+(Base!F73*Percent!G73)+Adjustment!G73</f>
        <v>743.41</v>
      </c>
      <c r="G73" s="37">
        <f>Base!G73+(Base!G73*Percent!H73)+Adjustment!H73</f>
        <v>804.68</v>
      </c>
      <c r="H73" s="37">
        <f>Base!H73+(Base!H73*Percent!I73)+Adjustment!I73</f>
        <v>849.32</v>
      </c>
      <c r="I73" s="37">
        <f>Base!I73+(Base!I73*Percent!J73)+Adjustment!J73</f>
        <v>881.94</v>
      </c>
      <c r="J73" s="37">
        <f>Base!J73+(Base!J73*Percent!K73)+Adjustment!K73</f>
        <v>913.56</v>
      </c>
      <c r="K73" s="37">
        <f>Base!K73+(Base!K73*Percent!L73)+Adjustment!L73</f>
        <v>906.01</v>
      </c>
      <c r="L73" s="37">
        <f>Base!L73+(Base!L73*Percent!M73)+Adjustment!M73</f>
        <v>880.92</v>
      </c>
      <c r="M73" s="37">
        <f>Base!M73+(Base!M73*Percent!N73)+Adjustment!N73</f>
        <v>835.29</v>
      </c>
      <c r="N73" s="37">
        <f>Base!N73+(Base!N73*Percent!O73)+Adjustment!O73</f>
        <v>862.65</v>
      </c>
      <c r="O73" s="37">
        <f>Base!O73+(Base!O73*Percent!P73)+Adjustment!P73</f>
        <v>970.30638418285719</v>
      </c>
      <c r="P73" s="42">
        <f>(_xlfn.FORECAST.LINEAR($P$1:$Z$1,C73:O73,$C$1:$O$1)+((Percent!P73*_xlfn.FORECAST.LINEAR($P$1:$Z$1,C73:O73,$C$1:$O$1))+Adjustment!Q73))</f>
        <v>990.18496951264478</v>
      </c>
      <c r="Q73" s="42">
        <f>(_xlfn.FORECAST.LINEAR($P$1:$Z$1,D73:P73,$C$1:$O$1)+((Percent!Q73*_xlfn.FORECAST.LINEAR($P$1:$Z$1,D73:P73,$C$1:$O$1))+Adjustment!R73))</f>
        <v>932.88497387352118</v>
      </c>
      <c r="R73" s="42">
        <f>(_xlfn.FORECAST.LINEAR($P$1:$Z$1,E73:Q73,$C$1:$O$1)+((Percent!R73*_xlfn.FORECAST.LINEAR($P$1:$Z$1,E73:Q73,$C$1:$O$1))+Adjustment!S73))</f>
        <v>933.15071061391757</v>
      </c>
      <c r="S73" s="42">
        <f>(_xlfn.FORECAST.LINEAR($P$1:$Z$1,F73:R73,$C$1:$O$1)+((Percent!S73*_xlfn.FORECAST.LINEAR($P$1:$Z$1,F73:R73,$C$1:$O$1))+Adjustment!T73))</f>
        <v>938.92504259949055</v>
      </c>
      <c r="T73" s="42">
        <f>(_xlfn.FORECAST.LINEAR($P$1:$Z$1,G73:S73,$C$1:$O$1)+((Percent!T73*_xlfn.FORECAST.LINEAR($P$1:$Z$1,G73:S73,$C$1:$O$1))+Adjustment!U73))</f>
        <v>955.94374979186523</v>
      </c>
      <c r="U73" s="42">
        <f>(_xlfn.FORECAST.LINEAR($P$1:$Z$1,H73:T73,$C$1:$O$1)+((Percent!U73*_xlfn.FORECAST.LINEAR($P$1:$Z$1,H73:T73,$C$1:$O$1))+Adjustment!V73))</f>
        <v>996.37958468550755</v>
      </c>
      <c r="V73" s="42">
        <f>(_xlfn.FORECAST.LINEAR($P$1:$Z$1,I73:U73,$C$1:$O$1)+((Percent!V73*_xlfn.FORECAST.LINEAR($P$1:$Z$1,I73:U73,$C$1:$O$1))+Adjustment!W73))</f>
        <v>1032.671257288489</v>
      </c>
      <c r="W73" s="42">
        <f>(_xlfn.FORECAST.LINEAR($P$1:$Z$1,J73:V73,$C$1:$O$1)+((Percent!W73*_xlfn.FORECAST.LINEAR($P$1:$Z$1,J73:V73,$C$1:$O$1))+Adjustment!X73))</f>
        <v>1022.8560120906616</v>
      </c>
      <c r="X73" s="42">
        <f>(_xlfn.FORECAST.LINEAR($P$1:$Z$1,K73:W73,$C$1:$O$1)+((Percent!X73*_xlfn.FORECAST.LINEAR($P$1:$Z$1,K73:W73,$C$1:$O$1))+Adjustment!Y73))</f>
        <v>1060.6799658875823</v>
      </c>
      <c r="Y73" s="42">
        <f>(_xlfn.FORECAST.LINEAR($P$1:$Z$1,L73:X73,$C$1:$O$1)+((Percent!Y73*_xlfn.FORECAST.LINEAR($P$1:$Z$1,L73:X73,$C$1:$O$1))+Adjustment!Z73))</f>
        <v>1148.0747322021823</v>
      </c>
      <c r="Z73" s="37"/>
    </row>
    <row r="74" spans="1:26" ht="16.350000000000001" customHeight="1" x14ac:dyDescent="0.25">
      <c r="A74" s="10" t="s">
        <v>8</v>
      </c>
      <c r="B74" s="10" t="s">
        <v>116</v>
      </c>
      <c r="C74" s="37" t="s">
        <v>116</v>
      </c>
      <c r="D74" s="37">
        <f>Base!D74+(Base!D74*Percent!E74)+Adjustment!E74</f>
        <v>524.20000000000005</v>
      </c>
      <c r="E74" s="37">
        <f>Base!E74+(Base!E74*Percent!F74)+Adjustment!F74</f>
        <v>533.44000000000005</v>
      </c>
      <c r="F74" s="37">
        <f>Base!F74+(Base!F74*Percent!G74)+Adjustment!G74</f>
        <v>545.35</v>
      </c>
      <c r="G74" s="37">
        <f>Base!G74+(Base!G74*Percent!H74)+Adjustment!H74</f>
        <v>588.41999999999996</v>
      </c>
      <c r="H74" s="37">
        <f>Base!H74+(Base!H74*Percent!I74)+Adjustment!I74</f>
        <v>620.01</v>
      </c>
      <c r="I74" s="37">
        <f>Base!I74+(Base!I74*Percent!J74)+Adjustment!J74</f>
        <v>647.39</v>
      </c>
      <c r="J74" s="37">
        <f>Base!J74+(Base!J74*Percent!K74)+Adjustment!K74</f>
        <v>671.18</v>
      </c>
      <c r="K74" s="37">
        <f>Base!K74+(Base!K74*Percent!L74)+Adjustment!L74</f>
        <v>668.24</v>
      </c>
      <c r="L74" s="37">
        <f>Base!L74+(Base!L74*Percent!M74)+Adjustment!M74</f>
        <v>646.62</v>
      </c>
      <c r="M74" s="37">
        <f>Base!M74+(Base!M74*Percent!N74)+Adjustment!N74</f>
        <v>580.89</v>
      </c>
      <c r="N74" s="37">
        <f>Base!N74+(Base!N74*Percent!O74)+Adjustment!O74</f>
        <v>585.09</v>
      </c>
      <c r="O74" s="37">
        <f>Base!O74+(Base!O74*Percent!P74)+Adjustment!P74</f>
        <v>692.68558804571433</v>
      </c>
      <c r="P74" s="42">
        <f>(_xlfn.FORECAST.LINEAR($P$1:$Z$1,C74:O74,$C$1:$O$1)+((Percent!P74*_xlfn.FORECAST.LINEAR($P$1:$Z$1,C74:O74,$C$1:$O$1))+Adjustment!Q74))</f>
        <v>694.95288164832766</v>
      </c>
      <c r="Q74" s="42">
        <f>(_xlfn.FORECAST.LINEAR($P$1:$Z$1,D74:P74,$C$1:$O$1)+((Percent!Q74*_xlfn.FORECAST.LINEAR($P$1:$Z$1,D74:P74,$C$1:$O$1))+Adjustment!R74))</f>
        <v>651.77164420863005</v>
      </c>
      <c r="R74" s="42">
        <f>(_xlfn.FORECAST.LINEAR($P$1:$Z$1,E74:Q74,$C$1:$O$1)+((Percent!R74*_xlfn.FORECAST.LINEAR($P$1:$Z$1,E74:Q74,$C$1:$O$1))+Adjustment!S74))</f>
        <v>644.92923249995783</v>
      </c>
      <c r="S74" s="42">
        <f>(_xlfn.FORECAST.LINEAR($P$1:$Z$1,F74:R74,$C$1:$O$1)+((Percent!S74*_xlfn.FORECAST.LINEAR($P$1:$Z$1,F74:R74,$C$1:$O$1))+Adjustment!T74))</f>
        <v>638.91909246600778</v>
      </c>
      <c r="T74" s="42">
        <f>(_xlfn.FORECAST.LINEAR($P$1:$Z$1,G74:S74,$C$1:$O$1)+((Percent!T74*_xlfn.FORECAST.LINEAR($P$1:$Z$1,G74:S74,$C$1:$O$1))+Adjustment!U74))</f>
        <v>636.98878961809896</v>
      </c>
      <c r="U74" s="42">
        <f>(_xlfn.FORECAST.LINEAR($P$1:$Z$1,H74:T74,$C$1:$O$1)+((Percent!U74*_xlfn.FORECAST.LINEAR($P$1:$Z$1,H74:T74,$C$1:$O$1))+Adjustment!V74))</f>
        <v>645.44197721459614</v>
      </c>
      <c r="V74" s="42">
        <f>(_xlfn.FORECAST.LINEAR($P$1:$Z$1,I74:U74,$C$1:$O$1)+((Percent!V74*_xlfn.FORECAST.LINEAR($P$1:$Z$1,I74:U74,$C$1:$O$1))+Adjustment!W74))</f>
        <v>646.06081214723588</v>
      </c>
      <c r="W74" s="42">
        <f>(_xlfn.FORECAST.LINEAR($P$1:$Z$1,J74:V74,$C$1:$O$1)+((Percent!W74*_xlfn.FORECAST.LINEAR($P$1:$Z$1,J74:V74,$C$1:$O$1))+Adjustment!X74))</f>
        <v>613.43988348939865</v>
      </c>
      <c r="X74" s="42">
        <f>(_xlfn.FORECAST.LINEAR($P$1:$Z$1,K74:W74,$C$1:$O$1)+((Percent!X74*_xlfn.FORECAST.LINEAR($P$1:$Z$1,K74:W74,$C$1:$O$1))+Adjustment!Y74))</f>
        <v>603.37500110496558</v>
      </c>
      <c r="Y74" s="42">
        <f>(_xlfn.FORECAST.LINEAR($P$1:$Z$1,L74:X74,$C$1:$O$1)+((Percent!Y74*_xlfn.FORECAST.LINEAR($P$1:$Z$1,L74:X74,$C$1:$O$1))+Adjustment!Z74))</f>
        <v>606.76992538025308</v>
      </c>
      <c r="Z74" s="37"/>
    </row>
    <row r="75" spans="1:26" ht="16.350000000000001" customHeight="1" x14ac:dyDescent="0.25">
      <c r="A75" s="11" t="s">
        <v>9</v>
      </c>
      <c r="B75" s="11" t="s">
        <v>118</v>
      </c>
      <c r="C75" s="37" t="s">
        <v>118</v>
      </c>
      <c r="D75" s="37">
        <f>Base!D75+(Base!D75*Percent!E75)+Adjustment!E75</f>
        <v>448.13</v>
      </c>
      <c r="E75" s="37">
        <f>Base!E75+(Base!E75*Percent!F75)+Adjustment!F75</f>
        <v>456.01</v>
      </c>
      <c r="F75" s="37">
        <f>Base!F75+(Base!F75*Percent!G75)+Adjustment!G75</f>
        <v>466.18</v>
      </c>
      <c r="G75" s="37">
        <f>Base!G75+(Base!G75*Percent!H75)+Adjustment!H75</f>
        <v>503</v>
      </c>
      <c r="H75" s="37">
        <f>Base!H75+(Base!H75*Percent!I75)+Adjustment!I75</f>
        <v>530.01</v>
      </c>
      <c r="I75" s="37">
        <f>Base!I75+(Base!I75*Percent!J75)+Adjustment!J75</f>
        <v>553.41</v>
      </c>
      <c r="J75" s="37">
        <f>Base!J75+(Base!J75*Percent!K75)+Adjustment!K75</f>
        <v>573.75</v>
      </c>
      <c r="K75" s="37">
        <f>Base!K75+(Base!K75*Percent!L75)+Adjustment!L75</f>
        <v>571.23</v>
      </c>
      <c r="L75" s="37">
        <f>Base!L75+(Base!L75*Percent!M75)+Adjustment!M75</f>
        <v>552.76</v>
      </c>
      <c r="M75" s="37">
        <f>Base!M75+(Base!M75*Percent!N75)+Adjustment!N75</f>
        <v>496.59</v>
      </c>
      <c r="N75" s="37">
        <f>Base!N75+(Base!N75*Percent!O75)+Adjustment!O75</f>
        <v>500.11</v>
      </c>
      <c r="O75" s="37">
        <f>Base!O75+(Base!O75*Percent!P75)+Adjustment!P75</f>
        <v>592.1545484485714</v>
      </c>
      <c r="P75" s="42">
        <f>(_xlfn.FORECAST.LINEAR($P$1:$Z$1,C75:O75,$C$1:$O$1)+((Percent!P75*_xlfn.FORECAST.LINEAR($P$1:$Z$1,C75:O75,$C$1:$O$1))+Adjustment!Q75))</f>
        <v>594.06798160393487</v>
      </c>
      <c r="Q75" s="42">
        <f>(_xlfn.FORECAST.LINEAR($P$1:$Z$1,D75:P75,$C$1:$O$1)+((Percent!Q75*_xlfn.FORECAST.LINEAR($P$1:$Z$1,D75:P75,$C$1:$O$1))+Adjustment!R75))</f>
        <v>557.15676434736588</v>
      </c>
      <c r="R75" s="42">
        <f>(_xlfn.FORECAST.LINEAR($P$1:$Z$1,E75:Q75,$C$1:$O$1)+((Percent!R75*_xlfn.FORECAST.LINEAR($P$1:$Z$1,E75:Q75,$C$1:$O$1))+Adjustment!S75))</f>
        <v>551.30879647034806</v>
      </c>
      <c r="S75" s="42">
        <f>(_xlfn.FORECAST.LINEAR($P$1:$Z$1,F75:R75,$C$1:$O$1)+((Percent!S75*_xlfn.FORECAST.LINEAR($P$1:$Z$1,F75:R75,$C$1:$O$1))+Adjustment!T75))</f>
        <v>546.17049755963353</v>
      </c>
      <c r="T75" s="42">
        <f>(_xlfn.FORECAST.LINEAR($P$1:$Z$1,G75:S75,$C$1:$O$1)+((Percent!T75*_xlfn.FORECAST.LINEAR($P$1:$Z$1,G75:S75,$C$1:$O$1))+Adjustment!U75))</f>
        <v>544.51947668043749</v>
      </c>
      <c r="U75" s="42">
        <f>(_xlfn.FORECAST.LINEAR($P$1:$Z$1,H75:T75,$C$1:$O$1)+((Percent!U75*_xlfn.FORECAST.LINEAR($P$1:$Z$1,H75:T75,$C$1:$O$1))+Adjustment!V75))</f>
        <v>551.74586626278187</v>
      </c>
      <c r="V75" s="42">
        <f>(_xlfn.FORECAST.LINEAR($P$1:$Z$1,I75:U75,$C$1:$O$1)+((Percent!V75*_xlfn.FORECAST.LINEAR($P$1:$Z$1,I75:U75,$C$1:$O$1))+Adjustment!W75))</f>
        <v>552.2738346846163</v>
      </c>
      <c r="W75" s="42">
        <f>(_xlfn.FORECAST.LINEAR($P$1:$Z$1,J75:V75,$C$1:$O$1)+((Percent!W75*_xlfn.FORECAST.LINEAR($P$1:$Z$1,J75:V75,$C$1:$O$1))+Adjustment!X75))</f>
        <v>524.38797524587392</v>
      </c>
      <c r="X75" s="42">
        <f>(_xlfn.FORECAST.LINEAR($P$1:$Z$1,K75:W75,$C$1:$O$1)+((Percent!X75*_xlfn.FORECAST.LINEAR($P$1:$Z$1,K75:W75,$C$1:$O$1))+Adjustment!Y75))</f>
        <v>515.78083738335806</v>
      </c>
      <c r="Y75" s="42">
        <f>(_xlfn.FORECAST.LINEAR($P$1:$Z$1,L75:X75,$C$1:$O$1)+((Percent!Y75*_xlfn.FORECAST.LINEAR($P$1:$Z$1,L75:X75,$C$1:$O$1))+Adjustment!Z75))</f>
        <v>518.68203736024736</v>
      </c>
      <c r="Z75" s="37"/>
    </row>
    <row r="76" spans="1:26" ht="16.350000000000001" customHeight="1" x14ac:dyDescent="0.25">
      <c r="A76" s="8" t="s">
        <v>10</v>
      </c>
      <c r="B76" s="8" t="s">
        <v>147</v>
      </c>
      <c r="C76" s="37" t="s">
        <v>147</v>
      </c>
      <c r="D76" s="37">
        <f>Base!D76+(Base!D76*Percent!E76)+Adjustment!E76</f>
        <v>76.069999999999993</v>
      </c>
      <c r="E76" s="37">
        <f>Base!E76+(Base!E76*Percent!F76)+Adjustment!F76</f>
        <v>77.430000000000007</v>
      </c>
      <c r="F76" s="37">
        <f>Base!F76+(Base!F76*Percent!G76)+Adjustment!G76</f>
        <v>79.17</v>
      </c>
      <c r="G76" s="37">
        <f>Base!G76+(Base!G76*Percent!H76)+Adjustment!H76</f>
        <v>85.42</v>
      </c>
      <c r="H76" s="37">
        <f>Base!H76+(Base!H76*Percent!I76)+Adjustment!I76</f>
        <v>90</v>
      </c>
      <c r="I76" s="37">
        <f>Base!I76+(Base!I76*Percent!J76)+Adjustment!J76</f>
        <v>93.97</v>
      </c>
      <c r="J76" s="37">
        <f>Base!J76+(Base!J76*Percent!K76)+Adjustment!K76</f>
        <v>97.43</v>
      </c>
      <c r="K76" s="37">
        <f>Base!K76+(Base!K76*Percent!L76)+Adjustment!L76</f>
        <v>97.01</v>
      </c>
      <c r="L76" s="37">
        <f>Base!L76+(Base!L76*Percent!M76)+Adjustment!M76</f>
        <v>93.86</v>
      </c>
      <c r="M76" s="37">
        <f>Base!M76+(Base!M76*Percent!N76)+Adjustment!N76</f>
        <v>84.3</v>
      </c>
      <c r="N76" s="37">
        <f>Base!N76+(Base!N76*Percent!O76)+Adjustment!O76</f>
        <v>84.98</v>
      </c>
      <c r="O76" s="37">
        <f>Base!O76+(Base!O76*Percent!P76)+Adjustment!P76</f>
        <v>100.54108667285713</v>
      </c>
      <c r="P76" s="42">
        <f>(_xlfn.FORECAST.LINEAR($P$1:$Z$1,C76:O76,$C$1:$O$1)+((Percent!P76*_xlfn.FORECAST.LINEAR($P$1:$Z$1,C76:O76,$C$1:$O$1))+Adjustment!Q76))</f>
        <v>100.88889229872488</v>
      </c>
      <c r="Q76" s="42">
        <f>(_xlfn.FORECAST.LINEAR($P$1:$Z$1,D76:P76,$C$1:$O$1)+((Percent!Q76*_xlfn.FORECAST.LINEAR($P$1:$Z$1,D76:P76,$C$1:$O$1))+Adjustment!R76))</f>
        <v>94.618862915757006</v>
      </c>
      <c r="R76" s="42">
        <f>(_xlfn.FORECAST.LINEAR($P$1:$Z$1,E76:Q76,$C$1:$O$1)+((Percent!R76*_xlfn.FORECAST.LINEAR($P$1:$Z$1,E76:Q76,$C$1:$O$1))+Adjustment!S76))</f>
        <v>93.626028434273096</v>
      </c>
      <c r="S76" s="42">
        <f>(_xlfn.FORECAST.LINEAR($P$1:$Z$1,F76:R76,$C$1:$O$1)+((Percent!S76*_xlfn.FORECAST.LINEAR($P$1:$Z$1,F76:R76,$C$1:$O$1))+Adjustment!T76))</f>
        <v>92.75662562687647</v>
      </c>
      <c r="T76" s="42">
        <f>(_xlfn.FORECAST.LINEAR($P$1:$Z$1,G76:S76,$C$1:$O$1)+((Percent!T76*_xlfn.FORECAST.LINEAR($P$1:$Z$1,G76:S76,$C$1:$O$1))+Adjustment!U76))</f>
        <v>92.480954394551944</v>
      </c>
      <c r="U76" s="42">
        <f>(_xlfn.FORECAST.LINEAR($P$1:$Z$1,H76:T76,$C$1:$O$1)+((Percent!U76*_xlfn.FORECAST.LINEAR($P$1:$Z$1,H76:T76,$C$1:$O$1))+Adjustment!V76))</f>
        <v>93.713312383080407</v>
      </c>
      <c r="V76" s="42">
        <f>(_xlfn.FORECAST.LINEAR($P$1:$Z$1,I76:U76,$C$1:$O$1)+((Percent!V76*_xlfn.FORECAST.LINEAR($P$1:$Z$1,I76:U76,$C$1:$O$1))+Adjustment!W76))</f>
        <v>93.807943416730907</v>
      </c>
      <c r="W76" s="42">
        <f>(_xlfn.FORECAST.LINEAR($P$1:$Z$1,J76:V76,$C$1:$O$1)+((Percent!W76*_xlfn.FORECAST.LINEAR($P$1:$Z$1,J76:V76,$C$1:$O$1))+Adjustment!X76))</f>
        <v>89.078707239114379</v>
      </c>
      <c r="X76" s="42">
        <f>(_xlfn.FORECAST.LINEAR($P$1:$Z$1,K76:W76,$C$1:$O$1)+((Percent!X76*_xlfn.FORECAST.LINEAR($P$1:$Z$1,K76:W76,$C$1:$O$1))+Adjustment!Y76))</f>
        <v>87.630383227945842</v>
      </c>
      <c r="Y76" s="42">
        <f>(_xlfn.FORECAST.LINEAR($P$1:$Z$1,L76:X76,$C$1:$O$1)+((Percent!Y76*_xlfn.FORECAST.LINEAR($P$1:$Z$1,L76:X76,$C$1:$O$1))+Adjustment!Z76))</f>
        <v>88.139502564542653</v>
      </c>
      <c r="Z76" s="37"/>
    </row>
    <row r="77" spans="1:26" ht="16.350000000000001" customHeight="1" x14ac:dyDescent="0.25">
      <c r="A77" s="8" t="s">
        <v>11</v>
      </c>
      <c r="B77" s="8" t="s">
        <v>148</v>
      </c>
      <c r="C77" s="37" t="s">
        <v>148</v>
      </c>
      <c r="D77" s="37">
        <f>Base!D77+(Base!D77*Percent!E77)+Adjustment!E77</f>
        <v>4.18</v>
      </c>
      <c r="E77" s="37">
        <f>Base!E77+(Base!E77*Percent!F77)+Adjustment!F77</f>
        <v>3.95</v>
      </c>
      <c r="F77" s="37">
        <f>Base!F77+(Base!F77*Percent!G77)+Adjustment!G77</f>
        <v>4.03</v>
      </c>
      <c r="G77" s="37">
        <f>Base!G77+(Base!G77*Percent!H77)+Adjustment!H77</f>
        <v>4.12</v>
      </c>
      <c r="H77" s="37">
        <f>Base!H77+(Base!H77*Percent!I77)+Adjustment!I77</f>
        <v>4.2300000000000004</v>
      </c>
      <c r="I77" s="37">
        <f>Base!I77+(Base!I77*Percent!J77)+Adjustment!J77</f>
        <v>4.26</v>
      </c>
      <c r="J77" s="37">
        <f>Base!J77+(Base!J77*Percent!K77)+Adjustment!K77</f>
        <v>4.43</v>
      </c>
      <c r="K77" s="37">
        <f>Base!K77+(Base!K77*Percent!L77)+Adjustment!L77</f>
        <v>4.21</v>
      </c>
      <c r="L77" s="37">
        <f>Base!L77+(Base!L77*Percent!M77)+Adjustment!M77</f>
        <v>4.1399999999999997</v>
      </c>
      <c r="M77" s="37">
        <f>Base!M77+(Base!M77*Percent!N77)+Adjustment!N77</f>
        <v>4.24</v>
      </c>
      <c r="N77" s="37">
        <f>Base!N77+(Base!N77*Percent!O77)+Adjustment!O77</f>
        <v>4.28</v>
      </c>
      <c r="O77" s="37">
        <f>Base!O77+(Base!O77*Percent!P77)+Adjustment!P77</f>
        <v>4.9230670999999999</v>
      </c>
      <c r="P77" s="42">
        <f>(_xlfn.FORECAST.LINEAR($P$1:$Z$1,C77:O77,$C$1:$O$1)+((Percent!P77*_xlfn.FORECAST.LINEAR($P$1:$Z$1,C77:O77,$C$1:$O$1))+Adjustment!Q77))</f>
        <v>4.6545890455683185</v>
      </c>
      <c r="Q77" s="42">
        <f>(_xlfn.FORECAST.LINEAR($P$1:$Z$1,D77:P77,$C$1:$O$1)+((Percent!Q77*_xlfn.FORECAST.LINEAR($P$1:$Z$1,D77:P77,$C$1:$O$1))+Adjustment!R77))</f>
        <v>4.4068334707904375</v>
      </c>
      <c r="R77" s="42">
        <f>(_xlfn.FORECAST.LINEAR($P$1:$Z$1,E77:Q77,$C$1:$O$1)+((Percent!R77*_xlfn.FORECAST.LINEAR($P$1:$Z$1,E77:Q77,$C$1:$O$1))+Adjustment!S77))</f>
        <v>4.3908909337811393</v>
      </c>
      <c r="S77" s="42">
        <f>(_xlfn.FORECAST.LINEAR($P$1:$Z$1,F77:R77,$C$1:$O$1)+((Percent!S77*_xlfn.FORECAST.LINEAR($P$1:$Z$1,F77:R77,$C$1:$O$1))+Adjustment!T77))</f>
        <v>4.4251240844959749</v>
      </c>
      <c r="T77" s="42">
        <f>(_xlfn.FORECAST.LINEAR($P$1:$Z$1,G77:S77,$C$1:$O$1)+((Percent!T77*_xlfn.FORECAST.LINEAR($P$1:$Z$1,G77:S77,$C$1:$O$1))+Adjustment!U77))</f>
        <v>4.5025837527720212</v>
      </c>
      <c r="U77" s="42">
        <f>(_xlfn.FORECAST.LINEAR($P$1:$Z$1,H77:T77,$C$1:$O$1)+((Percent!U77*_xlfn.FORECAST.LINEAR($P$1:$Z$1,H77:T77,$C$1:$O$1))+Adjustment!V77))</f>
        <v>4.6805098894837336</v>
      </c>
      <c r="V77" s="42">
        <f>(_xlfn.FORECAST.LINEAR($P$1:$Z$1,I77:U77,$C$1:$O$1)+((Percent!V77*_xlfn.FORECAST.LINEAR($P$1:$Z$1,I77:U77,$C$1:$O$1))+Adjustment!W77))</f>
        <v>4.8011667515735619</v>
      </c>
      <c r="W77" s="42">
        <f>(_xlfn.FORECAST.LINEAR($P$1:$Z$1,J77:V77,$C$1:$O$1)+((Percent!W77*_xlfn.FORECAST.LINEAR($P$1:$Z$1,J77:V77,$C$1:$O$1))+Adjustment!X77))</f>
        <v>4.6954547523911305</v>
      </c>
      <c r="X77" s="42">
        <f>(_xlfn.FORECAST.LINEAR($P$1:$Z$1,K77:W77,$C$1:$O$1)+((Percent!X77*_xlfn.FORECAST.LINEAR($P$1:$Z$1,K77:W77,$C$1:$O$1))+Adjustment!Y77))</f>
        <v>4.7046658449231344</v>
      </c>
      <c r="Y77" s="42">
        <f>(_xlfn.FORECAST.LINEAR($P$1:$Z$1,L77:X77,$C$1:$O$1)+((Percent!Y77*_xlfn.FORECAST.LINEAR($P$1:$Z$1,L77:X77,$C$1:$O$1))+Adjustment!Z77))</f>
        <v>4.8266135014801055</v>
      </c>
      <c r="Z77" s="37"/>
    </row>
    <row r="78" spans="1:26" ht="16.350000000000001" customHeight="1" x14ac:dyDescent="0.25">
      <c r="A78" s="17" t="s">
        <v>12</v>
      </c>
      <c r="B78" s="17" t="s">
        <v>149</v>
      </c>
      <c r="C78" s="37" t="s">
        <v>149</v>
      </c>
      <c r="D78" s="37">
        <f>Base!D78+(Base!D78*Percent!E78)+Adjustment!E78</f>
        <v>151.96</v>
      </c>
      <c r="E78" s="37">
        <f>Base!E78+(Base!E78*Percent!F78)+Adjustment!F78</f>
        <v>150.24</v>
      </c>
      <c r="F78" s="37">
        <f>Base!F78+(Base!F78*Percent!G78)+Adjustment!G78</f>
        <v>153.84</v>
      </c>
      <c r="G78" s="37">
        <f>Base!G78+(Base!G78*Percent!H78)+Adjustment!H78</f>
        <v>169.37</v>
      </c>
      <c r="H78" s="37">
        <f>Base!H78+(Base!H78*Percent!I78)+Adjustment!I78</f>
        <v>180.83</v>
      </c>
      <c r="I78" s="37">
        <f>Base!I78+(Base!I78*Percent!J78)+Adjustment!J78</f>
        <v>188.45</v>
      </c>
      <c r="J78" s="37">
        <f>Base!J78+(Base!J78*Percent!K78)+Adjustment!K78</f>
        <v>197.69</v>
      </c>
      <c r="K78" s="37">
        <f>Base!K78+(Base!K78*Percent!L78)+Adjustment!L78</f>
        <v>194.6</v>
      </c>
      <c r="L78" s="37">
        <f>Base!L78+(Base!L78*Percent!M78)+Adjustment!M78</f>
        <v>184.11</v>
      </c>
      <c r="M78" s="37">
        <f>Base!M78+(Base!M78*Percent!N78)+Adjustment!N78</f>
        <v>192.52</v>
      </c>
      <c r="N78" s="37">
        <f>Base!N78+(Base!N78*Percent!O78)+Adjustment!O78</f>
        <v>205.24</v>
      </c>
      <c r="O78" s="37">
        <f>Base!O78+(Base!O78*Percent!P78)+Adjustment!P78</f>
        <v>214.45483112142855</v>
      </c>
      <c r="P78" s="42">
        <f>(_xlfn.FORECAST.LINEAR($P$1:$Z$1,C78:O78,$C$1:$O$1)+((Percent!P78*_xlfn.FORECAST.LINEAR($P$1:$Z$1,C78:O78,$C$1:$O$1))+Adjustment!Q78))</f>
        <v>225.17857424363643</v>
      </c>
      <c r="Q78" s="42">
        <f>(_xlfn.FORECAST.LINEAR($P$1:$Z$1,D78:P78,$C$1:$O$1)+((Percent!Q78*_xlfn.FORECAST.LINEAR($P$1:$Z$1,D78:P78,$C$1:$O$1))+Adjustment!R78))</f>
        <v>214.30236038617761</v>
      </c>
      <c r="R78" s="42">
        <f>(_xlfn.FORECAST.LINEAR($P$1:$Z$1,E78:Q78,$C$1:$O$1)+((Percent!R78*_xlfn.FORECAST.LINEAR($P$1:$Z$1,E78:Q78,$C$1:$O$1))+Adjustment!S78))</f>
        <v>218.03686177331113</v>
      </c>
      <c r="S78" s="42">
        <f>(_xlfn.FORECAST.LINEAR($P$1:$Z$1,F78:R78,$C$1:$O$1)+((Percent!S78*_xlfn.FORECAST.LINEAR($P$1:$Z$1,F78:R78,$C$1:$O$1))+Adjustment!T78))</f>
        <v>223.67495954505782</v>
      </c>
      <c r="T78" s="42">
        <f>(_xlfn.FORECAST.LINEAR($P$1:$Z$1,G78:S78,$C$1:$O$1)+((Percent!T78*_xlfn.FORECAST.LINEAR($P$1:$Z$1,G78:S78,$C$1:$O$1))+Adjustment!U78))</f>
        <v>233.38439768233005</v>
      </c>
      <c r="U78" s="42">
        <f>(_xlfn.FORECAST.LINEAR($P$1:$Z$1,H78:T78,$C$1:$O$1)+((Percent!U78*_xlfn.FORECAST.LINEAR($P$1:$Z$1,H78:T78,$C$1:$O$1))+Adjustment!V78))</f>
        <v>250.99145098267317</v>
      </c>
      <c r="V78" s="42">
        <f>(_xlfn.FORECAST.LINEAR($P$1:$Z$1,I78:U78,$C$1:$O$1)+((Percent!V78*_xlfn.FORECAST.LINEAR($P$1:$Z$1,I78:U78,$C$1:$O$1))+Adjustment!W78))</f>
        <v>270.1558414634514</v>
      </c>
      <c r="W78" s="42">
        <f>(_xlfn.FORECAST.LINEAR($P$1:$Z$1,J78:V78,$C$1:$O$1)+((Percent!W78*_xlfn.FORECAST.LINEAR($P$1:$Z$1,J78:V78,$C$1:$O$1))+Adjustment!X78))</f>
        <v>280.32992914111895</v>
      </c>
      <c r="X78" s="42">
        <f>(_xlfn.FORECAST.LINEAR($P$1:$Z$1,K78:W78,$C$1:$O$1)+((Percent!X78*_xlfn.FORECAST.LINEAR($P$1:$Z$1,K78:W78,$C$1:$O$1))+Adjustment!Y78))</f>
        <v>307.12850570771832</v>
      </c>
      <c r="Y78" s="42">
        <f>(_xlfn.FORECAST.LINEAR($P$1:$Z$1,L78:X78,$C$1:$O$1)+((Percent!Y78*_xlfn.FORECAST.LINEAR($P$1:$Z$1,L78:X78,$C$1:$O$1))+Adjustment!Z78))</f>
        <v>353.19500302267875</v>
      </c>
      <c r="Z78" s="37"/>
    </row>
    <row r="79" spans="1:26" ht="16.350000000000001" customHeight="1" x14ac:dyDescent="0.25">
      <c r="A79" s="7" t="s">
        <v>13</v>
      </c>
      <c r="B79" s="7" t="s">
        <v>83</v>
      </c>
      <c r="C79" s="37" t="s">
        <v>83</v>
      </c>
      <c r="D79" s="37">
        <f>Base!D79+(Base!D79*Percent!E79)+Adjustment!E79</f>
        <v>28.07</v>
      </c>
      <c r="E79" s="37">
        <f>Base!E79+(Base!E79*Percent!F79)+Adjustment!F79</f>
        <v>33.99</v>
      </c>
      <c r="F79" s="37">
        <f>Base!F79+(Base!F79*Percent!G79)+Adjustment!G79</f>
        <v>40.200000000000003</v>
      </c>
      <c r="G79" s="37">
        <f>Base!G79+(Base!G79*Percent!H79)+Adjustment!H79</f>
        <v>42.78</v>
      </c>
      <c r="H79" s="37">
        <f>Base!H79+(Base!H79*Percent!I79)+Adjustment!I79</f>
        <v>44.25</v>
      </c>
      <c r="I79" s="37">
        <f>Base!I79+(Base!I79*Percent!J79)+Adjustment!J79</f>
        <v>41.85</v>
      </c>
      <c r="J79" s="37">
        <f>Base!J79+(Base!J79*Percent!K79)+Adjustment!K79</f>
        <v>40.25</v>
      </c>
      <c r="K79" s="37">
        <f>Base!K79+(Base!K79*Percent!L79)+Adjustment!L79</f>
        <v>38.96</v>
      </c>
      <c r="L79" s="37">
        <f>Base!L79+(Base!L79*Percent!M79)+Adjustment!M79</f>
        <v>46.05</v>
      </c>
      <c r="M79" s="37">
        <f>Base!M79+(Base!M79*Percent!N79)+Adjustment!N79</f>
        <v>57.65</v>
      </c>
      <c r="N79" s="37">
        <f>Base!N79+(Base!N79*Percent!O79)+Adjustment!O79</f>
        <v>68.03</v>
      </c>
      <c r="O79" s="37">
        <f>Base!O79+(Base!O79*Percent!P79)+Adjustment!P79</f>
        <v>58.232850839999998</v>
      </c>
      <c r="P79" s="42">
        <f>(_xlfn.FORECAST.LINEAR($P$1:$Z$1,C79:O79,$C$1:$O$1)+((Percent!P79*_xlfn.FORECAST.LINEAR($P$1:$Z$1,C79:O79,$C$1:$O$1))+Adjustment!Q79))</f>
        <v>65.391963866591794</v>
      </c>
      <c r="Q79" s="42">
        <f>(_xlfn.FORECAST.LINEAR($P$1:$Z$1,D79:P79,$C$1:$O$1)+((Percent!Q79*_xlfn.FORECAST.LINEAR($P$1:$Z$1,D79:P79,$C$1:$O$1))+Adjustment!R79))</f>
        <v>62.396262466770565</v>
      </c>
      <c r="R79" s="42">
        <f>(_xlfn.FORECAST.LINEAR($P$1:$Z$1,E79:Q79,$C$1:$O$1)+((Percent!R79*_xlfn.FORECAST.LINEAR($P$1:$Z$1,E79:Q79,$C$1:$O$1))+Adjustment!S79))</f>
        <v>65.781956048547841</v>
      </c>
      <c r="S79" s="42">
        <f>(_xlfn.FORECAST.LINEAR($P$1:$Z$1,F79:R79,$C$1:$O$1)+((Percent!S79*_xlfn.FORECAST.LINEAR($P$1:$Z$1,F79:R79,$C$1:$O$1))+Adjustment!T79))</f>
        <v>71.890887313460127</v>
      </c>
      <c r="T79" s="42">
        <f>(_xlfn.FORECAST.LINEAR($P$1:$Z$1,G79:S79,$C$1:$O$1)+((Percent!T79*_xlfn.FORECAST.LINEAR($P$1:$Z$1,G79:S79,$C$1:$O$1))+Adjustment!U79))</f>
        <v>81.049674380461113</v>
      </c>
      <c r="U79" s="42">
        <f>(_xlfn.FORECAST.LINEAR($P$1:$Z$1,H79:T79,$C$1:$O$1)+((Percent!U79*_xlfn.FORECAST.LINEAR($P$1:$Z$1,H79:T79,$C$1:$O$1))+Adjustment!V79))</f>
        <v>95.240248546981093</v>
      </c>
      <c r="V79" s="42">
        <f>(_xlfn.FORECAST.LINEAR($P$1:$Z$1,I79:U79,$C$1:$O$1)+((Percent!V79*_xlfn.FORECAST.LINEAR($P$1:$Z$1,I79:U79,$C$1:$O$1))+Adjustment!W79))</f>
        <v>111.62239015135455</v>
      </c>
      <c r="W79" s="42">
        <f>(_xlfn.FORECAST.LINEAR($P$1:$Z$1,J79:V79,$C$1:$O$1)+((Percent!W79*_xlfn.FORECAST.LINEAR($P$1:$Z$1,J79:V79,$C$1:$O$1))+Adjustment!X79))</f>
        <v>124.34815333326755</v>
      </c>
      <c r="X79" s="42">
        <f>(_xlfn.FORECAST.LINEAR($P$1:$Z$1,K79:W79,$C$1:$O$1)+((Percent!X79*_xlfn.FORECAST.LINEAR($P$1:$Z$1,K79:W79,$C$1:$O$1))+Adjustment!Y79))</f>
        <v>145.41360433951647</v>
      </c>
      <c r="Y79" s="42">
        <f>(_xlfn.FORECAST.LINEAR($P$1:$Z$1,L79:X79,$C$1:$O$1)+((Percent!Y79*_xlfn.FORECAST.LINEAR($P$1:$Z$1,L79:X79,$C$1:$O$1))+Adjustment!Z79))</f>
        <v>183.19972196593602</v>
      </c>
      <c r="Z79" s="37"/>
    </row>
    <row r="80" spans="1:26" ht="16.350000000000001" customHeight="1" x14ac:dyDescent="0.25">
      <c r="A80" s="9">
        <v>2.2999999999999998</v>
      </c>
      <c r="B80" s="9" t="s">
        <v>150</v>
      </c>
      <c r="C80" s="37" t="s">
        <v>150</v>
      </c>
      <c r="D80" s="37">
        <f>Base!D80+(Base!D80*Percent!E80)+Adjustment!E80</f>
        <v>176.2</v>
      </c>
      <c r="E80" s="37">
        <f>Base!E80+(Base!E80*Percent!F80)+Adjustment!F80</f>
        <v>163.15</v>
      </c>
      <c r="F80" s="37">
        <f>Base!F80+(Base!F80*Percent!G80)+Adjustment!G80</f>
        <v>223.09</v>
      </c>
      <c r="G80" s="37">
        <f>Base!G80+(Base!G80*Percent!H80)+Adjustment!H80</f>
        <v>321.54000000000002</v>
      </c>
      <c r="H80" s="37">
        <f>Base!H80+(Base!H80*Percent!I80)+Adjustment!I80</f>
        <v>407</v>
      </c>
      <c r="I80" s="37">
        <f>Base!I80+(Base!I80*Percent!J80)+Adjustment!J80</f>
        <v>431.2</v>
      </c>
      <c r="J80" s="37">
        <f>Base!J80+(Base!J80*Percent!K80)+Adjustment!K80</f>
        <v>361.58</v>
      </c>
      <c r="K80" s="37">
        <f>Base!K80+(Base!K80*Percent!L80)+Adjustment!L80</f>
        <v>184.51</v>
      </c>
      <c r="L80" s="37">
        <f>Base!L80+(Base!L80*Percent!M80)+Adjustment!M80</f>
        <v>235.54</v>
      </c>
      <c r="M80" s="37">
        <f>Base!M80+(Base!M80*Percent!N80)+Adjustment!N80</f>
        <v>229.51</v>
      </c>
      <c r="N80" s="37">
        <f>Base!N80+(Base!N80*Percent!O80)+Adjustment!O80</f>
        <v>291.22000000000003</v>
      </c>
      <c r="O80" s="37">
        <f>Base!O80+(Base!O80*Percent!P80)+Adjustment!P80</f>
        <v>327.94659839000002</v>
      </c>
      <c r="P80" s="42">
        <f>(_xlfn.FORECAST.LINEAR($P$1:$Z$1,C80:O80,$C$1:$O$1)+((Percent!P80*_xlfn.FORECAST.LINEAR($P$1:$Z$1,C80:O80,$C$1:$O$1))+Adjustment!Q80))</f>
        <v>327.69744270061136</v>
      </c>
      <c r="Q80" s="42">
        <f>(_xlfn.FORECAST.LINEAR($P$1:$Z$1,D80:P80,$C$1:$O$1)+((Percent!Q80*_xlfn.FORECAST.LINEAR($P$1:$Z$1,D80:P80,$C$1:$O$1))+Adjustment!R80))</f>
        <v>296.29840642874802</v>
      </c>
      <c r="R80" s="42">
        <f>(_xlfn.FORECAST.LINEAR($P$1:$Z$1,E80:Q80,$C$1:$O$1)+((Percent!R80*_xlfn.FORECAST.LINEAR($P$1:$Z$1,E80:Q80,$C$1:$O$1))+Adjustment!S80))</f>
        <v>267.63132034339827</v>
      </c>
      <c r="S80" s="42">
        <f>(_xlfn.FORECAST.LINEAR($P$1:$Z$1,F80:R80,$C$1:$O$1)+((Percent!S80*_xlfn.FORECAST.LINEAR($P$1:$Z$1,F80:R80,$C$1:$O$1))+Adjustment!T80))</f>
        <v>231.23275006137013</v>
      </c>
      <c r="T80" s="42">
        <f>(_xlfn.FORECAST.LINEAR($P$1:$Z$1,G80:S80,$C$1:$O$1)+((Percent!T80*_xlfn.FORECAST.LINEAR($P$1:$Z$1,G80:S80,$C$1:$O$1))+Adjustment!U80))</f>
        <v>199.47373462073276</v>
      </c>
      <c r="U80" s="42">
        <f>(_xlfn.FORECAST.LINEAR($P$1:$Z$1,H80:T80,$C$1:$O$1)+((Percent!U80*_xlfn.FORECAST.LINEAR($P$1:$Z$1,H80:T80,$C$1:$O$1))+Adjustment!V80))</f>
        <v>187.66352681608771</v>
      </c>
      <c r="V80" s="42">
        <f>(_xlfn.FORECAST.LINEAR($P$1:$Z$1,I80:U80,$C$1:$O$1)+((Percent!V80*_xlfn.FORECAST.LINEAR($P$1:$Z$1,I80:U80,$C$1:$O$1))+Adjustment!W80))</f>
        <v>193.22766246786992</v>
      </c>
      <c r="W80" s="42">
        <f>(_xlfn.FORECAST.LINEAR($P$1:$Z$1,J80:V80,$C$1:$O$1)+((Percent!W80*_xlfn.FORECAST.LINEAR($P$1:$Z$1,J80:V80,$C$1:$O$1))+Adjustment!X80))</f>
        <v>185.19997081750907</v>
      </c>
      <c r="X80" s="42">
        <f>(_xlfn.FORECAST.LINEAR($P$1:$Z$1,K80:W80,$C$1:$O$1)+((Percent!X80*_xlfn.FORECAST.LINEAR($P$1:$Z$1,K80:W80,$C$1:$O$1))+Adjustment!Y80))</f>
        <v>120.10782945436742</v>
      </c>
      <c r="Y80" s="42">
        <f>(_xlfn.FORECAST.LINEAR($P$1:$Z$1,L80:X80,$C$1:$O$1)+((Percent!Y80*_xlfn.FORECAST.LINEAR($P$1:$Z$1,L80:X80,$C$1:$O$1))+Adjustment!Z80))</f>
        <v>28.192413024021779</v>
      </c>
      <c r="Z80" s="37"/>
    </row>
    <row r="81" spans="1:26" ht="16.350000000000001" customHeight="1" x14ac:dyDescent="0.25">
      <c r="A81" s="10">
        <v>2.4</v>
      </c>
      <c r="B81" s="10" t="s">
        <v>151</v>
      </c>
      <c r="C81" s="37" t="s">
        <v>151</v>
      </c>
      <c r="D81" s="37">
        <f>Base!D81+(Base!D81*Percent!E81)+Adjustment!E81</f>
        <v>391.11</v>
      </c>
      <c r="E81" s="37">
        <f>Base!E81+(Base!E81*Percent!F81)+Adjustment!F81</f>
        <v>405.31</v>
      </c>
      <c r="F81" s="37">
        <f>Base!F81+(Base!F81*Percent!G81)+Adjustment!G81</f>
        <v>430.88</v>
      </c>
      <c r="G81" s="37">
        <f>Base!G81+(Base!G81*Percent!H81)+Adjustment!H81</f>
        <v>457.36</v>
      </c>
      <c r="H81" s="37">
        <f>Base!H81+(Base!H81*Percent!I81)+Adjustment!I81</f>
        <v>491.7</v>
      </c>
      <c r="I81" s="37">
        <f>Base!I81+(Base!I81*Percent!J81)+Adjustment!J81</f>
        <v>505.54</v>
      </c>
      <c r="J81" s="37">
        <f>Base!J81+(Base!J81*Percent!K81)+Adjustment!K81</f>
        <v>517.28</v>
      </c>
      <c r="K81" s="37">
        <f>Base!K81+(Base!K81*Percent!L81)+Adjustment!L81</f>
        <v>496.61</v>
      </c>
      <c r="L81" s="37">
        <f>Base!L81+(Base!L81*Percent!M81)+Adjustment!M81</f>
        <v>502.48</v>
      </c>
      <c r="M81" s="37">
        <f>Base!M81+(Base!M81*Percent!N81)+Adjustment!N81</f>
        <v>536.36</v>
      </c>
      <c r="N81" s="37">
        <f>Base!N81+(Base!N81*Percent!O81)+Adjustment!O81</f>
        <v>555.61</v>
      </c>
      <c r="O81" s="37">
        <f>Base!O81+(Base!O81*Percent!P81)+Adjustment!P81</f>
        <v>581.97686075000001</v>
      </c>
      <c r="P81" s="42">
        <f>(_xlfn.FORECAST.LINEAR($P$1:$Z$1,C81:O81,$C$1:$O$1)+((Percent!P81*_xlfn.FORECAST.LINEAR($P$1:$Z$1,C81:O81,$C$1:$O$1))+Adjustment!Q81))</f>
        <v>611.11715710679005</v>
      </c>
      <c r="Q81" s="42">
        <f>(_xlfn.FORECAST.LINEAR($P$1:$Z$1,D81:P81,$C$1:$O$1)+((Percent!Q81*_xlfn.FORECAST.LINEAR($P$1:$Z$1,D81:P81,$C$1:$O$1))+Adjustment!R81))</f>
        <v>579.1336265233823</v>
      </c>
      <c r="R81" s="42">
        <f>(_xlfn.FORECAST.LINEAR($P$1:$Z$1,E81:Q81,$C$1:$O$1)+((Percent!R81*_xlfn.FORECAST.LINEAR($P$1:$Z$1,E81:Q81,$C$1:$O$1))+Adjustment!S81))</f>
        <v>589.15627011903575</v>
      </c>
      <c r="S81" s="42">
        <f>(_xlfn.FORECAST.LINEAR($P$1:$Z$1,F81:R81,$C$1:$O$1)+((Percent!S81*_xlfn.FORECAST.LINEAR($P$1:$Z$1,F81:R81,$C$1:$O$1))+Adjustment!T81))</f>
        <v>608.79397703993129</v>
      </c>
      <c r="T81" s="42">
        <f>(_xlfn.FORECAST.LINEAR($P$1:$Z$1,G81:S81,$C$1:$O$1)+((Percent!T81*_xlfn.FORECAST.LINEAR($P$1:$Z$1,G81:S81,$C$1:$O$1))+Adjustment!U81))</f>
        <v>639.13025993386316</v>
      </c>
      <c r="U81" s="42">
        <f>(_xlfn.FORECAST.LINEAR($P$1:$Z$1,H81:T81,$C$1:$O$1)+((Percent!U81*_xlfn.FORECAST.LINEAR($P$1:$Z$1,H81:T81,$C$1:$O$1))+Adjustment!V81))</f>
        <v>694.41565084676893</v>
      </c>
      <c r="V81" s="42">
        <f>(_xlfn.FORECAST.LINEAR($P$1:$Z$1,I81:U81,$C$1:$O$1)+((Percent!V81*_xlfn.FORECAST.LINEAR($P$1:$Z$1,I81:U81,$C$1:$O$1))+Adjustment!W81))</f>
        <v>755.75166141676175</v>
      </c>
      <c r="W81" s="42">
        <f>(_xlfn.FORECAST.LINEAR($P$1:$Z$1,J81:V81,$C$1:$O$1)+((Percent!W81*_xlfn.FORECAST.LINEAR($P$1:$Z$1,J81:V81,$C$1:$O$1))+Adjustment!X81))</f>
        <v>789.25304976360633</v>
      </c>
      <c r="X81" s="42">
        <f>(_xlfn.FORECAST.LINEAR($P$1:$Z$1,K81:W81,$C$1:$O$1)+((Percent!X81*_xlfn.FORECAST.LINEAR($P$1:$Z$1,K81:W81,$C$1:$O$1))+Adjustment!Y81))</f>
        <v>863.17286570741021</v>
      </c>
      <c r="Y81" s="42">
        <f>(_xlfn.FORECAST.LINEAR($P$1:$Z$1,L81:X81,$C$1:$O$1)+((Percent!Y81*_xlfn.FORECAST.LINEAR($P$1:$Z$1,L81:X81,$C$1:$O$1))+Adjustment!Z81))</f>
        <v>1001.6989346434432</v>
      </c>
      <c r="Z81" s="37"/>
    </row>
    <row r="82" spans="1:26" ht="16.350000000000001" customHeight="1" x14ac:dyDescent="0.25">
      <c r="A82" s="11" t="s">
        <v>14</v>
      </c>
      <c r="B82" s="11" t="s">
        <v>152</v>
      </c>
      <c r="C82" s="37" t="s">
        <v>152</v>
      </c>
      <c r="D82" s="37">
        <f>Base!D82+(Base!D82*Percent!E82)+Adjustment!E82</f>
        <v>222.99</v>
      </c>
      <c r="E82" s="37">
        <f>Base!E82+(Base!E82*Percent!F82)+Adjustment!F82</f>
        <v>229.22</v>
      </c>
      <c r="F82" s="37">
        <f>Base!F82+(Base!F82*Percent!G82)+Adjustment!G82</f>
        <v>245.34</v>
      </c>
      <c r="G82" s="37">
        <f>Base!G82+(Base!G82*Percent!H82)+Adjustment!H82</f>
        <v>262.95</v>
      </c>
      <c r="H82" s="37">
        <f>Base!H82+(Base!H82*Percent!I82)+Adjustment!I82</f>
        <v>285.83</v>
      </c>
      <c r="I82" s="37">
        <f>Base!I82+(Base!I82*Percent!J82)+Adjustment!J82</f>
        <v>300.60000000000002</v>
      </c>
      <c r="J82" s="37">
        <f>Base!J82+(Base!J82*Percent!K82)+Adjustment!K82</f>
        <v>304.74</v>
      </c>
      <c r="K82" s="37">
        <f>Base!K82+(Base!K82*Percent!L82)+Adjustment!L82</f>
        <v>291.3</v>
      </c>
      <c r="L82" s="37">
        <f>Base!L82+(Base!L82*Percent!M82)+Adjustment!M82</f>
        <v>288.5</v>
      </c>
      <c r="M82" s="37">
        <f>Base!M82+(Base!M82*Percent!N82)+Adjustment!N82</f>
        <v>304.67</v>
      </c>
      <c r="N82" s="37">
        <f>Base!N82+(Base!N82*Percent!O82)+Adjustment!O82</f>
        <v>314.14</v>
      </c>
      <c r="O82" s="37">
        <f>Base!O82+(Base!O82*Percent!P82)+Adjustment!P82</f>
        <v>328.57956416000002</v>
      </c>
      <c r="P82" s="42">
        <f>(_xlfn.FORECAST.LINEAR($P$1:$Z$1,C82:O82,$C$1:$O$1)+((Percent!P82*_xlfn.FORECAST.LINEAR($P$1:$Z$1,C82:O82,$C$1:$O$1))+Adjustment!Q82))</f>
        <v>349.34999044612215</v>
      </c>
      <c r="Q82" s="42">
        <f>(_xlfn.FORECAST.LINEAR($P$1:$Z$1,D82:P82,$C$1:$O$1)+((Percent!Q82*_xlfn.FORECAST.LINEAR($P$1:$Z$1,D82:P82,$C$1:$O$1))+Adjustment!R82))</f>
        <v>330.59550551588745</v>
      </c>
      <c r="R82" s="42">
        <f>(_xlfn.FORECAST.LINEAR($P$1:$Z$1,E82:Q82,$C$1:$O$1)+((Percent!R82*_xlfn.FORECAST.LINEAR($P$1:$Z$1,E82:Q82,$C$1:$O$1))+Adjustment!S82))</f>
        <v>334.19865479556108</v>
      </c>
      <c r="S82" s="42">
        <f>(_xlfn.FORECAST.LINEAR($P$1:$Z$1,F82:R82,$C$1:$O$1)+((Percent!S82*_xlfn.FORECAST.LINEAR($P$1:$Z$1,F82:R82,$C$1:$O$1))+Adjustment!T82))</f>
        <v>342.11877521845122</v>
      </c>
      <c r="T82" s="42">
        <f>(_xlfn.FORECAST.LINEAR($P$1:$Z$1,G82:S82,$C$1:$O$1)+((Percent!T82*_xlfn.FORECAST.LINEAR($P$1:$Z$1,G82:S82,$C$1:$O$1))+Adjustment!U82))</f>
        <v>354.84871990374961</v>
      </c>
      <c r="U82" s="42">
        <f>(_xlfn.FORECAST.LINEAR($P$1:$Z$1,H82:T82,$C$1:$O$1)+((Percent!U82*_xlfn.FORECAST.LINEAR($P$1:$Z$1,H82:T82,$C$1:$O$1))+Adjustment!V82))</f>
        <v>380.33368930089262</v>
      </c>
      <c r="V82" s="42">
        <f>(_xlfn.FORECAST.LINEAR($P$1:$Z$1,I82:U82,$C$1:$O$1)+((Percent!V82*_xlfn.FORECAST.LINEAR($P$1:$Z$1,I82:U82,$C$1:$O$1))+Adjustment!W82))</f>
        <v>409.80672324248104</v>
      </c>
      <c r="W82" s="42">
        <f>(_xlfn.FORECAST.LINEAR($P$1:$Z$1,J82:V82,$C$1:$O$1)+((Percent!W82*_xlfn.FORECAST.LINEAR($P$1:$Z$1,J82:V82,$C$1:$O$1))+Adjustment!X82))</f>
        <v>423.38696102609231</v>
      </c>
      <c r="X82" s="42">
        <f>(_xlfn.FORECAST.LINEAR($P$1:$Z$1,K82:W82,$C$1:$O$1)+((Percent!X82*_xlfn.FORECAST.LINEAR($P$1:$Z$1,K82:W82,$C$1:$O$1))+Adjustment!Y82))</f>
        <v>457.14489605029178</v>
      </c>
      <c r="Y82" s="42">
        <f>(_xlfn.FORECAST.LINEAR($P$1:$Z$1,L82:X82,$C$1:$O$1)+((Percent!Y82*_xlfn.FORECAST.LINEAR($P$1:$Z$1,L82:X82,$C$1:$O$1))+Adjustment!Z82))</f>
        <v>520.38957444668881</v>
      </c>
      <c r="Z82" s="37"/>
    </row>
    <row r="83" spans="1:26" ht="16.350000000000001" customHeight="1" x14ac:dyDescent="0.25">
      <c r="A83" s="18" t="s">
        <v>15</v>
      </c>
      <c r="B83" s="18" t="s">
        <v>153</v>
      </c>
      <c r="C83" s="37" t="s">
        <v>153</v>
      </c>
      <c r="D83" s="37">
        <f>Base!D83+(Base!D83*Percent!E83)+Adjustment!E83</f>
        <v>168.12</v>
      </c>
      <c r="E83" s="37">
        <f>Base!E83+(Base!E83*Percent!F83)+Adjustment!F83</f>
        <v>176.09</v>
      </c>
      <c r="F83" s="37">
        <f>Base!F83+(Base!F83*Percent!G83)+Adjustment!G83</f>
        <v>185.54</v>
      </c>
      <c r="G83" s="37">
        <f>Base!G83+(Base!G83*Percent!H83)+Adjustment!H83</f>
        <v>194.41</v>
      </c>
      <c r="H83" s="37">
        <f>Base!H83+(Base!H83*Percent!I83)+Adjustment!I83</f>
        <v>205.87</v>
      </c>
      <c r="I83" s="37">
        <f>Base!I83+(Base!I83*Percent!J83)+Adjustment!J83</f>
        <v>204.94</v>
      </c>
      <c r="J83" s="37">
        <f>Base!J83+(Base!J83*Percent!K83)+Adjustment!K83</f>
        <v>212.54</v>
      </c>
      <c r="K83" s="37">
        <f>Base!K83+(Base!K83*Percent!L83)+Adjustment!L83</f>
        <v>205.31</v>
      </c>
      <c r="L83" s="37">
        <f>Base!L83+(Base!L83*Percent!M83)+Adjustment!M83</f>
        <v>213.98</v>
      </c>
      <c r="M83" s="37">
        <f>Base!M83+(Base!M83*Percent!N83)+Adjustment!N83</f>
        <v>231.69</v>
      </c>
      <c r="N83" s="37">
        <f>Base!N83+(Base!N83*Percent!O83)+Adjustment!O83</f>
        <v>241.47</v>
      </c>
      <c r="O83" s="37">
        <f>Base!O83+(Base!O83*Percent!P83)+Adjustment!P83</f>
        <v>253.39729659</v>
      </c>
      <c r="P83" s="42">
        <f>(_xlfn.FORECAST.LINEAR($P$1:$Z$1,C83:O83,$C$1:$O$1)+((Percent!P83*_xlfn.FORECAST.LINEAR($P$1:$Z$1,C83:O83,$C$1:$O$1))+Adjustment!Q83))</f>
        <v>261.76716666066608</v>
      </c>
      <c r="Q83" s="42">
        <f>(_xlfn.FORECAST.LINEAR($P$1:$Z$1,D83:P83,$C$1:$O$1)+((Percent!Q83*_xlfn.FORECAST.LINEAR($P$1:$Z$1,D83:P83,$C$1:$O$1))+Adjustment!R83))</f>
        <v>248.53812100749658</v>
      </c>
      <c r="R83" s="42">
        <f>(_xlfn.FORECAST.LINEAR($P$1:$Z$1,E83:Q83,$C$1:$O$1)+((Percent!R83*_xlfn.FORECAST.LINEAR($P$1:$Z$1,E83:Q83,$C$1:$O$1))+Adjustment!S83))</f>
        <v>254.95761532347291</v>
      </c>
      <c r="S83" s="42">
        <f>(_xlfn.FORECAST.LINEAR($P$1:$Z$1,F83:R83,$C$1:$O$1)+((Percent!S83*_xlfn.FORECAST.LINEAR($P$1:$Z$1,F83:R83,$C$1:$O$1))+Adjustment!T83))</f>
        <v>266.67520182148013</v>
      </c>
      <c r="T83" s="42">
        <f>(_xlfn.FORECAST.LINEAR($P$1:$Z$1,G83:S83,$C$1:$O$1)+((Percent!T83*_xlfn.FORECAST.LINEAR($P$1:$Z$1,G83:S83,$C$1:$O$1))+Adjustment!U83))</f>
        <v>284.28154003011184</v>
      </c>
      <c r="U83" s="42">
        <f>(_xlfn.FORECAST.LINEAR($P$1:$Z$1,H83:T83,$C$1:$O$1)+((Percent!U83*_xlfn.FORECAST.LINEAR($P$1:$Z$1,H83:T83,$C$1:$O$1))+Adjustment!V83))</f>
        <v>314.08196154587625</v>
      </c>
      <c r="V83" s="42">
        <f>(_xlfn.FORECAST.LINEAR($P$1:$Z$1,I83:U83,$C$1:$O$1)+((Percent!V83*_xlfn.FORECAST.LINEAR($P$1:$Z$1,I83:U83,$C$1:$O$1))+Adjustment!W83))</f>
        <v>345.94493817428247</v>
      </c>
      <c r="W83" s="42">
        <f>(_xlfn.FORECAST.LINEAR($P$1:$Z$1,J83:V83,$C$1:$O$1)+((Percent!W83*_xlfn.FORECAST.LINEAR($P$1:$Z$1,J83:V83,$C$1:$O$1))+Adjustment!X83))</f>
        <v>365.86608873751402</v>
      </c>
      <c r="X83" s="42">
        <f>(_xlfn.FORECAST.LINEAR($P$1:$Z$1,K83:W83,$C$1:$O$1)+((Percent!X83*_xlfn.FORECAST.LINEAR($P$1:$Z$1,K83:W83,$C$1:$O$1))+Adjustment!Y83))</f>
        <v>406.0279696571219</v>
      </c>
      <c r="Y83" s="42">
        <f>(_xlfn.FORECAST.LINEAR($P$1:$Z$1,L83:X83,$C$1:$O$1)+((Percent!Y83*_xlfn.FORECAST.LINEAR($P$1:$Z$1,L83:X83,$C$1:$O$1))+Adjustment!Z83))</f>
        <v>481.30936019676494</v>
      </c>
      <c r="Z83" s="37"/>
    </row>
    <row r="84" spans="1:26" ht="16.350000000000001" customHeight="1" x14ac:dyDescent="0.25">
      <c r="A84" s="8">
        <v>2.5</v>
      </c>
      <c r="B84" s="8" t="s">
        <v>154</v>
      </c>
      <c r="C84" s="37" t="s">
        <v>154</v>
      </c>
      <c r="D84" s="37">
        <f>Base!D84+(Base!D84*Percent!E84)+Adjustment!E84</f>
        <v>279.19</v>
      </c>
      <c r="E84" s="37">
        <f>Base!E84+(Base!E84*Percent!F84)+Adjustment!F84</f>
        <v>296.68</v>
      </c>
      <c r="F84" s="37">
        <f>Base!F84+(Base!F84*Percent!G84)+Adjustment!G84</f>
        <v>317.94</v>
      </c>
      <c r="G84" s="37">
        <f>Base!G84+(Base!G84*Percent!H84)+Adjustment!H84</f>
        <v>335.78</v>
      </c>
      <c r="H84" s="37">
        <f>Base!H84+(Base!H84*Percent!I84)+Adjustment!I84</f>
        <v>364.56</v>
      </c>
      <c r="I84" s="37">
        <f>Base!I84+(Base!I84*Percent!J84)+Adjustment!J84</f>
        <v>388.91</v>
      </c>
      <c r="J84" s="37">
        <f>Base!J84+(Base!J84*Percent!K84)+Adjustment!K84</f>
        <v>409.54</v>
      </c>
      <c r="K84" s="37">
        <f>Base!K84+(Base!K84*Percent!L84)+Adjustment!L84</f>
        <v>434.82</v>
      </c>
      <c r="L84" s="37">
        <f>Base!L84+(Base!L84*Percent!M84)+Adjustment!M84</f>
        <v>443.95</v>
      </c>
      <c r="M84" s="37">
        <f>Base!M84+(Base!M84*Percent!N84)+Adjustment!N84</f>
        <v>445.77</v>
      </c>
      <c r="N84" s="37">
        <f>Base!N84+(Base!N84*Percent!O84)+Adjustment!O84</f>
        <v>447.12</v>
      </c>
      <c r="O84" s="37">
        <f>Base!O84+(Base!O84*Percent!P84)+Adjustment!P84</f>
        <v>455.18276523571427</v>
      </c>
      <c r="P84" s="42">
        <f>(_xlfn.FORECAST.LINEAR($P$1:$Z$1,C84:O84,$C$1:$O$1)+((Percent!P84*_xlfn.FORECAST.LINEAR($P$1:$Z$1,C84:O84,$C$1:$O$1))+Adjustment!Q84))</f>
        <v>516.76884459329051</v>
      </c>
      <c r="Q84" s="42">
        <f>(_xlfn.FORECAST.LINEAR($P$1:$Z$1,D84:P84,$C$1:$O$1)+((Percent!Q84*_xlfn.FORECAST.LINEAR($P$1:$Z$1,D84:P84,$C$1:$O$1))+Adjustment!R84))</f>
        <v>493.6415652961856</v>
      </c>
      <c r="R84" s="42">
        <f>(_xlfn.FORECAST.LINEAR($P$1:$Z$1,E84:Q84,$C$1:$O$1)+((Percent!R84*_xlfn.FORECAST.LINEAR($P$1:$Z$1,E84:Q84,$C$1:$O$1))+Adjustment!S84))</f>
        <v>510.48367013031333</v>
      </c>
      <c r="S84" s="42">
        <f>(_xlfn.FORECAST.LINEAR($P$1:$Z$1,F84:R84,$C$1:$O$1)+((Percent!S84*_xlfn.FORECAST.LINEAR($P$1:$Z$1,F84:R84,$C$1:$O$1))+Adjustment!T84))</f>
        <v>536.65722929384719</v>
      </c>
      <c r="T84" s="42">
        <f>(_xlfn.FORECAST.LINEAR($P$1:$Z$1,G84:S84,$C$1:$O$1)+((Percent!T84*_xlfn.FORECAST.LINEAR($P$1:$Z$1,G84:S84,$C$1:$O$1))+Adjustment!U84))</f>
        <v>571.59357931039972</v>
      </c>
      <c r="U84" s="42">
        <f>(_xlfn.FORECAST.LINEAR($P$1:$Z$1,H84:T84,$C$1:$O$1)+((Percent!U84*_xlfn.FORECAST.LINEAR($P$1:$Z$1,H84:T84,$C$1:$O$1))+Adjustment!V84))</f>
        <v>627.32802373396828</v>
      </c>
      <c r="V84" s="42">
        <f>(_xlfn.FORECAST.LINEAR($P$1:$Z$1,I84:U84,$C$1:$O$1)+((Percent!V84*_xlfn.FORECAST.LINEAR($P$1:$Z$1,I84:U84,$C$1:$O$1))+Adjustment!W84))</f>
        <v>689.96121158867186</v>
      </c>
      <c r="W84" s="42">
        <f>(_xlfn.FORECAST.LINEAR($P$1:$Z$1,J84:V84,$C$1:$O$1)+((Percent!W84*_xlfn.FORECAST.LINEAR($P$1:$Z$1,J84:V84,$C$1:$O$1))+Adjustment!X84))</f>
        <v>729.04392596510934</v>
      </c>
      <c r="X84" s="42">
        <f>(_xlfn.FORECAST.LINEAR($P$1:$Z$1,K84:W84,$C$1:$O$1)+((Percent!X84*_xlfn.FORECAST.LINEAR($P$1:$Z$1,K84:W84,$C$1:$O$1))+Adjustment!Y84))</f>
        <v>824.72785948282228</v>
      </c>
      <c r="Y84" s="42">
        <f>(_xlfn.FORECAST.LINEAR($P$1:$Z$1,L84:X84,$C$1:$O$1)+((Percent!Y84*_xlfn.FORECAST.LINEAR($P$1:$Z$1,L84:X84,$C$1:$O$1))+Adjustment!Z84))</f>
        <v>1003.671742797046</v>
      </c>
      <c r="Z84" s="37"/>
    </row>
    <row r="85" spans="1:26" ht="16.350000000000001" customHeight="1" x14ac:dyDescent="0.25">
      <c r="A85" s="13">
        <v>2.6</v>
      </c>
      <c r="B85" s="13" t="s">
        <v>155</v>
      </c>
      <c r="C85" s="37" t="s">
        <v>155</v>
      </c>
      <c r="D85" s="37">
        <f>Base!D85+(Base!D85*Percent!E85)+Adjustment!E85</f>
        <v>34.020000000000003</v>
      </c>
      <c r="E85" s="37">
        <f>Base!E85+(Base!E85*Percent!F85)+Adjustment!F85</f>
        <v>28.67</v>
      </c>
      <c r="F85" s="37">
        <f>Base!F85+(Base!F85*Percent!G85)+Adjustment!G85</f>
        <v>30.59</v>
      </c>
      <c r="G85" s="37">
        <f>Base!G85+(Base!G85*Percent!H85)+Adjustment!H85</f>
        <v>30.19</v>
      </c>
      <c r="H85" s="37">
        <f>Base!H85+(Base!H85*Percent!I85)+Adjustment!I85</f>
        <v>32.840000000000003</v>
      </c>
      <c r="I85" s="37">
        <f>Base!I85+(Base!I85*Percent!J85)+Adjustment!J85</f>
        <v>31.16</v>
      </c>
      <c r="J85" s="37">
        <f>Base!J85+(Base!J85*Percent!K85)+Adjustment!K85</f>
        <v>34.19</v>
      </c>
      <c r="K85" s="37">
        <f>Base!K85+(Base!K85*Percent!L85)+Adjustment!L85</f>
        <v>28.4</v>
      </c>
      <c r="L85" s="37">
        <f>Base!L85+(Base!L85*Percent!M85)+Adjustment!M85</f>
        <v>23.04</v>
      </c>
      <c r="M85" s="37">
        <f>Base!M85+(Base!M85*Percent!N85)+Adjustment!N85</f>
        <v>12.21</v>
      </c>
      <c r="N85" s="37">
        <f>Base!N85+(Base!N85*Percent!O85)+Adjustment!O85</f>
        <v>18.84</v>
      </c>
      <c r="O85" s="37">
        <f>Base!O85+(Base!O85*Percent!P85)+Adjustment!P85</f>
        <v>24.213452471428575</v>
      </c>
      <c r="P85" s="42">
        <f>(_xlfn.FORECAST.LINEAR($P$1:$Z$1,C85:O85,$C$1:$O$1)+((Percent!P85*_xlfn.FORECAST.LINEAR($P$1:$Z$1,C85:O85,$C$1:$O$1))+Adjustment!Q85))</f>
        <v>17.970482633022506</v>
      </c>
      <c r="Q85" s="42">
        <f>(_xlfn.FORECAST.LINEAR($P$1:$Z$1,D85:P85,$C$1:$O$1)+((Percent!Q85*_xlfn.FORECAST.LINEAR($P$1:$Z$1,D85:P85,$C$1:$O$1))+Adjustment!R85))</f>
        <v>15.919240775415995</v>
      </c>
      <c r="R85" s="42">
        <f>(_xlfn.FORECAST.LINEAR($P$1:$Z$1,E85:Q85,$C$1:$O$1)+((Percent!R85*_xlfn.FORECAST.LINEAR($P$1:$Z$1,E85:Q85,$C$1:$O$1))+Adjustment!S85))</f>
        <v>11.857632514507193</v>
      </c>
      <c r="S85" s="42">
        <f>(_xlfn.FORECAST.LINEAR($P$1:$Z$1,F85:R85,$C$1:$O$1)+((Percent!S85*_xlfn.FORECAST.LINEAR($P$1:$Z$1,F85:R85,$C$1:$O$1))+Adjustment!T85))</f>
        <v>6.9651067353156426</v>
      </c>
      <c r="T85" s="42">
        <f>(_xlfn.FORECAST.LINEAR($P$1:$Z$1,G85:S85,$C$1:$O$1)+((Percent!T85*_xlfn.FORECAST.LINEAR($P$1:$Z$1,G85:S85,$C$1:$O$1))+Adjustment!U85))</f>
        <v>0.43390890340200233</v>
      </c>
      <c r="U85" s="42">
        <f>(_xlfn.FORECAST.LINEAR($P$1:$Z$1,H85:T85,$C$1:$O$1)+((Percent!U85*_xlfn.FORECAST.LINEAR($P$1:$Z$1,H85:T85,$C$1:$O$1))+Adjustment!V85))</f>
        <v>-7.6477780242890159</v>
      </c>
      <c r="V85" s="42">
        <f>(_xlfn.FORECAST.LINEAR($P$1:$Z$1,I85:U85,$C$1:$O$1)+((Percent!V85*_xlfn.FORECAST.LINEAR($P$1:$Z$1,I85:U85,$C$1:$O$1))+Adjustment!W85))</f>
        <v>-18.706508604193999</v>
      </c>
      <c r="W85" s="42">
        <f>(_xlfn.FORECAST.LINEAR($P$1:$Z$1,J85:V85,$C$1:$O$1)+((Percent!W85*_xlfn.FORECAST.LINEAR($P$1:$Z$1,J85:V85,$C$1:$O$1))+Adjustment!X85))</f>
        <v>-30.176157634078209</v>
      </c>
      <c r="X85" s="42">
        <f>(_xlfn.FORECAST.LINEAR($P$1:$Z$1,K85:W85,$C$1:$O$1)+((Percent!X85*_xlfn.FORECAST.LINEAR($P$1:$Z$1,K85:W85,$C$1:$O$1))+Adjustment!Y85))</f>
        <v>-47.963700553000692</v>
      </c>
      <c r="Y85" s="42">
        <f>(_xlfn.FORECAST.LINEAR($P$1:$Z$1,L85:X85,$C$1:$O$1)+((Percent!Y85*_xlfn.FORECAST.LINEAR($P$1:$Z$1,L85:X85,$C$1:$O$1))+Adjustment!Z85))</f>
        <v>-78.096879747901497</v>
      </c>
      <c r="Z85" s="37"/>
    </row>
    <row r="86" spans="1:26" ht="16.350000000000001" customHeight="1" x14ac:dyDescent="0.25">
      <c r="A86" s="14">
        <v>2.7</v>
      </c>
      <c r="B86" s="14" t="s">
        <v>156</v>
      </c>
      <c r="C86" s="37" t="s">
        <v>156</v>
      </c>
      <c r="D86" s="37">
        <f>Base!D86+(Base!D86*Percent!E86)+Adjustment!E86</f>
        <v>4.2300000000000004</v>
      </c>
      <c r="E86" s="37">
        <f>Base!E86+(Base!E86*Percent!F86)+Adjustment!F86</f>
        <v>5.32</v>
      </c>
      <c r="F86" s="37">
        <f>Base!F86+(Base!F86*Percent!G86)+Adjustment!G86</f>
        <v>6.36</v>
      </c>
      <c r="G86" s="37">
        <f>Base!G86+(Base!G86*Percent!H86)+Adjustment!H86</f>
        <v>8.18</v>
      </c>
      <c r="H86" s="37">
        <f>Base!H86+(Base!H86*Percent!I86)+Adjustment!I86</f>
        <v>10.57</v>
      </c>
      <c r="I86" s="37">
        <f>Base!I86+(Base!I86*Percent!J86)+Adjustment!J86</f>
        <v>11.14</v>
      </c>
      <c r="J86" s="37">
        <f>Base!J86+(Base!J86*Percent!K86)+Adjustment!K86</f>
        <v>17.89</v>
      </c>
      <c r="K86" s="37">
        <f>Base!K86+(Base!K86*Percent!L86)+Adjustment!L86</f>
        <v>13.49</v>
      </c>
      <c r="L86" s="37">
        <f>Base!L86+(Base!L86*Percent!M86)+Adjustment!M86</f>
        <v>11.48</v>
      </c>
      <c r="M86" s="37">
        <f>Base!M86+(Base!M86*Percent!N86)+Adjustment!N86</f>
        <v>14.71</v>
      </c>
      <c r="N86" s="37">
        <f>Base!N86+(Base!N86*Percent!O86)+Adjustment!O86</f>
        <v>17.38</v>
      </c>
      <c r="O86" s="37">
        <f>Base!O86+(Base!O86*Percent!P86)+Adjustment!P86</f>
        <v>16.648004458571428</v>
      </c>
      <c r="P86" s="42">
        <f>(_xlfn.FORECAST.LINEAR($P$1:$Z$1,C86:O86,$C$1:$O$1)+((Percent!P86*_xlfn.FORECAST.LINEAR($P$1:$Z$1,C86:O86,$C$1:$O$1))+Adjustment!Q86))</f>
        <v>20.349299508337591</v>
      </c>
      <c r="Q86" s="42">
        <f>(_xlfn.FORECAST.LINEAR($P$1:$Z$1,D86:P86,$C$1:$O$1)+((Percent!Q86*_xlfn.FORECAST.LINEAR($P$1:$Z$1,D86:P86,$C$1:$O$1))+Adjustment!R86))</f>
        <v>19.630876681922114</v>
      </c>
      <c r="R86" s="42">
        <f>(_xlfn.FORECAST.LINEAR($P$1:$Z$1,E86:Q86,$C$1:$O$1)+((Percent!R86*_xlfn.FORECAST.LINEAR($P$1:$Z$1,E86:Q86,$C$1:$O$1))+Adjustment!S86))</f>
        <v>21.086537615707247</v>
      </c>
      <c r="S86" s="42">
        <f>(_xlfn.FORECAST.LINEAR($P$1:$Z$1,F86:R86,$C$1:$O$1)+((Percent!S86*_xlfn.FORECAST.LINEAR($P$1:$Z$1,F86:R86,$C$1:$O$1))+Adjustment!T86))</f>
        <v>22.953925299579701</v>
      </c>
      <c r="T86" s="42">
        <f>(_xlfn.FORECAST.LINEAR($P$1:$Z$1,G86:S86,$C$1:$O$1)+((Percent!T86*_xlfn.FORECAST.LINEAR($P$1:$Z$1,G86:S86,$C$1:$O$1))+Adjustment!U86))</f>
        <v>25.440514949533203</v>
      </c>
      <c r="U86" s="42">
        <f>(_xlfn.FORECAST.LINEAR($P$1:$Z$1,H86:T86,$C$1:$O$1)+((Percent!U86*_xlfn.FORECAST.LINEAR($P$1:$Z$1,H86:T86,$C$1:$O$1))+Adjustment!V86))</f>
        <v>29.387366210414239</v>
      </c>
      <c r="V86" s="42">
        <f>(_xlfn.FORECAST.LINEAR($P$1:$Z$1,I86:U86,$C$1:$O$1)+((Percent!V86*_xlfn.FORECAST.LINEAR($P$1:$Z$1,I86:U86,$C$1:$O$1))+Adjustment!W86))</f>
        <v>33.903745643614982</v>
      </c>
      <c r="W86" s="42">
        <f>(_xlfn.FORECAST.LINEAR($P$1:$Z$1,J86:V86,$C$1:$O$1)+((Percent!W86*_xlfn.FORECAST.LINEAR($P$1:$Z$1,J86:V86,$C$1:$O$1))+Adjustment!X86))</f>
        <v>39.870015482583703</v>
      </c>
      <c r="X86" s="42">
        <f>(_xlfn.FORECAST.LINEAR($P$1:$Z$1,K86:W86,$C$1:$O$1)+((Percent!X86*_xlfn.FORECAST.LINEAR($P$1:$Z$1,K86:W86,$C$1:$O$1))+Adjustment!Y86))</f>
        <v>48.848144185059738</v>
      </c>
      <c r="Y86" s="42">
        <f>(_xlfn.FORECAST.LINEAR($P$1:$Z$1,L86:X86,$C$1:$O$1)+((Percent!Y86*_xlfn.FORECAST.LINEAR($P$1:$Z$1,L86:X86,$C$1:$O$1))+Adjustment!Z86))</f>
        <v>62.865057477535323</v>
      </c>
      <c r="Z86" s="37"/>
    </row>
    <row r="87" spans="1:26" ht="16.350000000000001" customHeight="1" x14ac:dyDescent="0.25">
      <c r="A87" s="14">
        <v>2.8</v>
      </c>
      <c r="B87" s="14" t="s">
        <v>157</v>
      </c>
      <c r="C87" s="37" t="s">
        <v>157</v>
      </c>
      <c r="D87" s="37">
        <f>Base!D87+(Base!D87*Percent!E87)+Adjustment!E87</f>
        <v>18.600000000000001</v>
      </c>
      <c r="E87" s="37">
        <f>Base!E87+(Base!E87*Percent!F87)+Adjustment!F87</f>
        <v>19.86</v>
      </c>
      <c r="F87" s="37">
        <f>Base!F87+(Base!F87*Percent!G87)+Adjustment!G87</f>
        <v>21.08</v>
      </c>
      <c r="G87" s="37">
        <f>Base!G87+(Base!G87*Percent!H87)+Adjustment!H87</f>
        <v>23.38</v>
      </c>
      <c r="H87" s="37">
        <f>Base!H87+(Base!H87*Percent!I87)+Adjustment!I87</f>
        <v>24.81</v>
      </c>
      <c r="I87" s="37">
        <f>Base!I87+(Base!I87*Percent!J87)+Adjustment!J87</f>
        <v>26.01</v>
      </c>
      <c r="J87" s="37">
        <f>Base!J87+(Base!J87*Percent!K87)+Adjustment!K87</f>
        <v>27.57</v>
      </c>
      <c r="K87" s="37">
        <f>Base!K87+(Base!K87*Percent!L87)+Adjustment!L87</f>
        <v>22.45</v>
      </c>
      <c r="L87" s="37">
        <f>Base!L87+(Base!L87*Percent!M87)+Adjustment!M87</f>
        <v>25.3</v>
      </c>
      <c r="M87" s="37">
        <f>Base!M87+(Base!M87*Percent!N87)+Adjustment!N87</f>
        <v>29.52</v>
      </c>
      <c r="N87" s="37">
        <f>Base!N87+(Base!N87*Percent!O87)+Adjustment!O87</f>
        <v>30.31</v>
      </c>
      <c r="O87" s="37">
        <f>Base!O87+(Base!O87*Percent!P87)+Adjustment!P87</f>
        <v>31.969794922857144</v>
      </c>
      <c r="P87" s="42">
        <f>(_xlfn.FORECAST.LINEAR($P$1:$Z$1,C87:O87,$C$1:$O$1)+((Percent!P87*_xlfn.FORECAST.LINEAR($P$1:$Z$1,C87:O87,$C$1:$O$1))+Adjustment!Q87))</f>
        <v>33.42664821339978</v>
      </c>
      <c r="Q87" s="42">
        <f>(_xlfn.FORECAST.LINEAR($P$1:$Z$1,D87:P87,$C$1:$O$1)+((Percent!Q87*_xlfn.FORECAST.LINEAR($P$1:$Z$1,D87:P87,$C$1:$O$1))+Adjustment!R87))</f>
        <v>31.764047258217822</v>
      </c>
      <c r="R87" s="42">
        <f>(_xlfn.FORECAST.LINEAR($P$1:$Z$1,E87:Q87,$C$1:$O$1)+((Percent!R87*_xlfn.FORECAST.LINEAR($P$1:$Z$1,E87:Q87,$C$1:$O$1))+Adjustment!S87))</f>
        <v>32.829352407681725</v>
      </c>
      <c r="S87" s="42">
        <f>(_xlfn.FORECAST.LINEAR($P$1:$Z$1,F87:R87,$C$1:$O$1)+((Percent!S87*_xlfn.FORECAST.LINEAR($P$1:$Z$1,F87:R87,$C$1:$O$1))+Adjustment!T87))</f>
        <v>34.523173668616671</v>
      </c>
      <c r="T87" s="42">
        <f>(_xlfn.FORECAST.LINEAR($P$1:$Z$1,G87:S87,$C$1:$O$1)+((Percent!T87*_xlfn.FORECAST.LINEAR($P$1:$Z$1,G87:S87,$C$1:$O$1))+Adjustment!U87))</f>
        <v>37.209774794730365</v>
      </c>
      <c r="U87" s="42">
        <f>(_xlfn.FORECAST.LINEAR($P$1:$Z$1,H87:T87,$C$1:$O$1)+((Percent!U87*_xlfn.FORECAST.LINEAR($P$1:$Z$1,H87:T87,$C$1:$O$1))+Adjustment!V87))</f>
        <v>41.601269259515369</v>
      </c>
      <c r="V87" s="42">
        <f>(_xlfn.FORECAST.LINEAR($P$1:$Z$1,I87:U87,$C$1:$O$1)+((Percent!V87*_xlfn.FORECAST.LINEAR($P$1:$Z$1,I87:U87,$C$1:$O$1))+Adjustment!W87))</f>
        <v>46.924096583788419</v>
      </c>
      <c r="W87" s="42">
        <f>(_xlfn.FORECAST.LINEAR($P$1:$Z$1,J87:V87,$C$1:$O$1)+((Percent!W87*_xlfn.FORECAST.LINEAR($P$1:$Z$1,J87:V87,$C$1:$O$1))+Adjustment!X87))</f>
        <v>51.418521969880523</v>
      </c>
      <c r="X87" s="42">
        <f>(_xlfn.FORECAST.LINEAR($P$1:$Z$1,K87:W87,$C$1:$O$1)+((Percent!X87*_xlfn.FORECAST.LINEAR($P$1:$Z$1,K87:W87,$C$1:$O$1))+Adjustment!Y87))</f>
        <v>57.93428152600346</v>
      </c>
      <c r="Y87" s="42">
        <f>(_xlfn.FORECAST.LINEAR($P$1:$Z$1,L87:X87,$C$1:$O$1)+((Percent!Y87*_xlfn.FORECAST.LINEAR($P$1:$Z$1,L87:X87,$C$1:$O$1))+Adjustment!Z87))</f>
        <v>70.065398492140332</v>
      </c>
      <c r="Z87" s="37"/>
    </row>
    <row r="88" spans="1:26" ht="16.350000000000001" customHeight="1" x14ac:dyDescent="0.25">
      <c r="A88" s="15">
        <v>2.9</v>
      </c>
      <c r="B88" s="15" t="s">
        <v>158</v>
      </c>
      <c r="C88" s="37" t="s">
        <v>158</v>
      </c>
      <c r="D88" s="37">
        <f>Base!D88+(Base!D88*Percent!E88)+Adjustment!E88</f>
        <v>36.72</v>
      </c>
      <c r="E88" s="37">
        <f>Base!E88+(Base!E88*Percent!F88)+Adjustment!F88</f>
        <v>37.270000000000003</v>
      </c>
      <c r="F88" s="37">
        <f>Base!F88+(Base!F88*Percent!G88)+Adjustment!G88</f>
        <v>41.26</v>
      </c>
      <c r="G88" s="37">
        <f>Base!G88+(Base!G88*Percent!H88)+Adjustment!H88</f>
        <v>56.81</v>
      </c>
      <c r="H88" s="37">
        <f>Base!H88+(Base!H88*Percent!I88)+Adjustment!I88</f>
        <v>61.4</v>
      </c>
      <c r="I88" s="37">
        <f>Base!I88+(Base!I88*Percent!J88)+Adjustment!J88</f>
        <v>63.74</v>
      </c>
      <c r="J88" s="37">
        <f>Base!J88+(Base!J88*Percent!K88)+Adjustment!K88</f>
        <v>65.98</v>
      </c>
      <c r="K88" s="37">
        <f>Base!K88+(Base!K88*Percent!L88)+Adjustment!L88</f>
        <v>64.36</v>
      </c>
      <c r="L88" s="37">
        <f>Base!L88+(Base!L88*Percent!M88)+Adjustment!M88</f>
        <v>64.61</v>
      </c>
      <c r="M88" s="37">
        <f>Base!M88+(Base!M88*Percent!N88)+Adjustment!N88</f>
        <v>66.319999999999993</v>
      </c>
      <c r="N88" s="37">
        <f>Base!N88+(Base!N88*Percent!O88)+Adjustment!O88</f>
        <v>69.7</v>
      </c>
      <c r="O88" s="37">
        <f>Base!O88+(Base!O88*Percent!P88)+Adjustment!P88</f>
        <v>71.705979372857144</v>
      </c>
      <c r="P88" s="42">
        <f>(_xlfn.FORECAST.LINEAR($P$1:$Z$1,C88:O88,$C$1:$O$1)+((Percent!P88*_xlfn.FORECAST.LINEAR($P$1:$Z$1,C88:O88,$C$1:$O$1))+Adjustment!Q88))</f>
        <v>82.320066269830718</v>
      </c>
      <c r="Q88" s="42">
        <f>(_xlfn.FORECAST.LINEAR($P$1:$Z$1,D88:P88,$C$1:$O$1)+((Percent!Q88*_xlfn.FORECAST.LINEAR($P$1:$Z$1,D88:P88,$C$1:$O$1))+Adjustment!R88))</f>
        <v>78.328140287045983</v>
      </c>
      <c r="R88" s="42">
        <f>(_xlfn.FORECAST.LINEAR($P$1:$Z$1,E88:Q88,$C$1:$O$1)+((Percent!R88*_xlfn.FORECAST.LINEAR($P$1:$Z$1,E88:Q88,$C$1:$O$1))+Adjustment!S88))</f>
        <v>80.141182054722876</v>
      </c>
      <c r="S88" s="42">
        <f>(_xlfn.FORECAST.LINEAR($P$1:$Z$1,F88:R88,$C$1:$O$1)+((Percent!S88*_xlfn.FORECAST.LINEAR($P$1:$Z$1,F88:R88,$C$1:$O$1))+Adjustment!T88))</f>
        <v>82.235486385667883</v>
      </c>
      <c r="T88" s="42">
        <f>(_xlfn.FORECAST.LINEAR($P$1:$Z$1,G88:S88,$C$1:$O$1)+((Percent!T88*_xlfn.FORECAST.LINEAR($P$1:$Z$1,G88:S88,$C$1:$O$1))+Adjustment!U88))</f>
        <v>87.589427569016109</v>
      </c>
      <c r="U88" s="42">
        <f>(_xlfn.FORECAST.LINEAR($P$1:$Z$1,H88:T88,$C$1:$O$1)+((Percent!U88*_xlfn.FORECAST.LINEAR($P$1:$Z$1,H88:T88,$C$1:$O$1))+Adjustment!V88))</f>
        <v>96.941271058286574</v>
      </c>
      <c r="V88" s="42">
        <f>(_xlfn.FORECAST.LINEAR($P$1:$Z$1,I88:U88,$C$1:$O$1)+((Percent!V88*_xlfn.FORECAST.LINEAR($P$1:$Z$1,I88:U88,$C$1:$O$1))+Adjustment!W88))</f>
        <v>107.94513700094296</v>
      </c>
      <c r="W88" s="42">
        <f>(_xlfn.FORECAST.LINEAR($P$1:$Z$1,J88:V88,$C$1:$O$1)+((Percent!W88*_xlfn.FORECAST.LINEAR($P$1:$Z$1,J88:V88,$C$1:$O$1))+Adjustment!X88))</f>
        <v>115.97644548816625</v>
      </c>
      <c r="X88" s="42">
        <f>(_xlfn.FORECAST.LINEAR($P$1:$Z$1,K88:W88,$C$1:$O$1)+((Percent!X88*_xlfn.FORECAST.LINEAR($P$1:$Z$1,K88:W88,$C$1:$O$1))+Adjustment!Y88))</f>
        <v>131.86054455733901</v>
      </c>
      <c r="Y88" s="42">
        <f>(_xlfn.FORECAST.LINEAR($P$1:$Z$1,L88:X88,$C$1:$O$1)+((Percent!Y88*_xlfn.FORECAST.LINEAR($P$1:$Z$1,L88:X88,$C$1:$O$1))+Adjustment!Z88))</f>
        <v>160.18028996744826</v>
      </c>
      <c r="Z88" s="37"/>
    </row>
    <row r="89" spans="1:26" ht="16.350000000000001" customHeight="1" x14ac:dyDescent="0.25">
      <c r="A89" s="14">
        <v>2.11</v>
      </c>
      <c r="B89" s="14" t="s">
        <v>159</v>
      </c>
      <c r="C89" s="37" t="s">
        <v>159</v>
      </c>
      <c r="D89" s="37">
        <f>Base!D89+(Base!D89*Percent!E89)+Adjustment!E89</f>
        <v>43.3</v>
      </c>
      <c r="E89" s="37">
        <f>Base!E89+(Base!E89*Percent!F89)+Adjustment!F89</f>
        <v>196.93</v>
      </c>
      <c r="F89" s="37">
        <f>Base!F89+(Base!F89*Percent!G89)+Adjustment!G89</f>
        <v>442.16</v>
      </c>
      <c r="G89" s="37">
        <f>Base!G89+(Base!G89*Percent!H89)+Adjustment!H89</f>
        <v>399.41</v>
      </c>
      <c r="H89" s="37">
        <f>Base!H89+(Base!H89*Percent!I89)+Adjustment!I89</f>
        <v>446.36</v>
      </c>
      <c r="I89" s="37">
        <f>Base!I89+(Base!I89*Percent!J89)+Adjustment!J89</f>
        <v>653.9</v>
      </c>
      <c r="J89" s="37">
        <f>Base!J89+(Base!J89*Percent!K89)+Adjustment!K89</f>
        <v>115.84</v>
      </c>
      <c r="K89" s="37">
        <f>Base!K89+(Base!K89*Percent!L89)+Adjustment!L89</f>
        <v>-433</v>
      </c>
      <c r="L89" s="37">
        <f>Base!L89+(Base!L89*Percent!M89)+Adjustment!M89</f>
        <v>558.94000000000005</v>
      </c>
      <c r="M89" s="37">
        <f>Base!M89+(Base!M89*Percent!N89)+Adjustment!N89</f>
        <v>706.25</v>
      </c>
      <c r="N89" s="37">
        <f>Base!N89+(Base!N89*Percent!O89)+Adjustment!O89</f>
        <v>337.33</v>
      </c>
      <c r="O89" s="37">
        <f>Base!O89+(Base!O89*Percent!P89)+Adjustment!P89</f>
        <v>623.95354308428568</v>
      </c>
      <c r="P89" s="42">
        <f>(_xlfn.FORECAST.LINEAR($P$1:$Z$1,C89:O89,$C$1:$O$1)+((Percent!P89*_xlfn.FORECAST.LINEAR($P$1:$Z$1,C89:O89,$C$1:$O$1))+Adjustment!Q89))</f>
        <v>547.38987004507044</v>
      </c>
      <c r="Q89" s="42">
        <f>(_xlfn.FORECAST.LINEAR($P$1:$Z$1,D89:P89,$C$1:$O$1)+((Percent!Q89*_xlfn.FORECAST.LINEAR($P$1:$Z$1,D89:P89,$C$1:$O$1))+Adjustment!R89))</f>
        <v>487.44322272661111</v>
      </c>
      <c r="R89" s="42">
        <f>(_xlfn.FORECAST.LINEAR($P$1:$Z$1,E89:Q89,$C$1:$O$1)+((Percent!R89*_xlfn.FORECAST.LINEAR($P$1:$Z$1,E89:Q89,$C$1:$O$1))+Adjustment!S89))</f>
        <v>489.84961279380349</v>
      </c>
      <c r="S89" s="42">
        <f>(_xlfn.FORECAST.LINEAR($P$1:$Z$1,F89:R89,$C$1:$O$1)+((Percent!S89*_xlfn.FORECAST.LINEAR($P$1:$Z$1,F89:R89,$C$1:$O$1))+Adjustment!T89))</f>
        <v>548.58013319599445</v>
      </c>
      <c r="T89" s="42">
        <f>(_xlfn.FORECAST.LINEAR($P$1:$Z$1,G89:S89,$C$1:$O$1)+((Percent!T89*_xlfn.FORECAST.LINEAR($P$1:$Z$1,G89:S89,$C$1:$O$1))+Adjustment!U89))</f>
        <v>635.21917865948978</v>
      </c>
      <c r="U89" s="42">
        <f>(_xlfn.FORECAST.LINEAR($P$1:$Z$1,H89:T89,$C$1:$O$1)+((Percent!U89*_xlfn.FORECAST.LINEAR($P$1:$Z$1,H89:T89,$C$1:$O$1))+Adjustment!V89))</f>
        <v>792.15524478046757</v>
      </c>
      <c r="V89" s="42">
        <f>(_xlfn.FORECAST.LINEAR($P$1:$Z$1,I89:U89,$C$1:$O$1)+((Percent!V89*_xlfn.FORECAST.LINEAR($P$1:$Z$1,I89:U89,$C$1:$O$1))+Adjustment!W89))</f>
        <v>1101.2159343396318</v>
      </c>
      <c r="W89" s="42">
        <f>(_xlfn.FORECAST.LINEAR($P$1:$Z$1,J89:V89,$C$1:$O$1)+((Percent!W89*_xlfn.FORECAST.LINEAR($P$1:$Z$1,J89:V89,$C$1:$O$1))+Adjustment!X89))</f>
        <v>1292.4843076134637</v>
      </c>
      <c r="X89" s="42">
        <f>(_xlfn.FORECAST.LINEAR($P$1:$Z$1,K89:W89,$C$1:$O$1)+((Percent!X89*_xlfn.FORECAST.LINEAR($P$1:$Z$1,K89:W89,$C$1:$O$1))+Adjustment!Y89))</f>
        <v>1325.227571246196</v>
      </c>
      <c r="Y89" s="42">
        <f>(_xlfn.FORECAST.LINEAR($P$1:$Z$1,L89:X89,$C$1:$O$1)+((Percent!Y89*_xlfn.FORECAST.LINEAR($P$1:$Z$1,L89:X89,$C$1:$O$1))+Adjustment!Z89))</f>
        <v>1726.398318743675</v>
      </c>
      <c r="Z89" s="37"/>
    </row>
    <row r="90" spans="1:26" ht="16.350000000000001" customHeight="1" x14ac:dyDescent="0.25">
      <c r="A90" s="14" t="s">
        <v>160</v>
      </c>
      <c r="B90" s="14" t="s">
        <v>161</v>
      </c>
      <c r="C90" s="37" t="s">
        <v>161</v>
      </c>
      <c r="D90" s="37">
        <f>Base!D90+(Base!D90*Percent!E90)+Adjustment!E90</f>
        <v>14.19</v>
      </c>
      <c r="E90" s="37">
        <f>Base!E90+(Base!E90*Percent!F90)+Adjustment!F90</f>
        <v>14.72</v>
      </c>
      <c r="F90" s="37">
        <f>Base!F90+(Base!F90*Percent!G90)+Adjustment!G90</f>
        <v>16.190000000000001</v>
      </c>
      <c r="G90" s="37">
        <f>Base!G90+(Base!G90*Percent!H90)+Adjustment!H90</f>
        <v>20.079999999999998</v>
      </c>
      <c r="H90" s="37">
        <f>Base!H90+(Base!H90*Percent!I90)+Adjustment!I90</f>
        <v>21.36</v>
      </c>
      <c r="I90" s="37">
        <f>Base!I90+(Base!I90*Percent!J90)+Adjustment!J90</f>
        <v>38.04</v>
      </c>
      <c r="J90" s="37">
        <f>Base!J90+(Base!J90*Percent!K90)+Adjustment!K90</f>
        <v>39.58</v>
      </c>
      <c r="K90" s="37">
        <f>Base!K90+(Base!K90*Percent!L90)+Adjustment!L90</f>
        <v>39.799999999999997</v>
      </c>
      <c r="L90" s="37">
        <f>Base!L90+(Base!L90*Percent!M90)+Adjustment!M90</f>
        <v>21.9</v>
      </c>
      <c r="M90" s="37">
        <f>Base!M90+(Base!M90*Percent!N90)+Adjustment!N90</f>
        <v>26.53</v>
      </c>
      <c r="N90" s="37">
        <f>Base!N90+(Base!N90*Percent!O90)+Adjustment!O90</f>
        <v>38.36</v>
      </c>
      <c r="O90" s="37">
        <f>Base!O90+(Base!O90*Percent!P90)+Adjustment!P90</f>
        <v>30.744051685714286</v>
      </c>
      <c r="P90" s="42">
        <f>(_xlfn.FORECAST.LINEAR($P$1:$Z$1,C90:O90,$C$1:$O$1)+((Percent!P90*_xlfn.FORECAST.LINEAR($P$1:$Z$1,C90:O90,$C$1:$O$1))+Adjustment!Q90))</f>
        <v>40.543541751217376</v>
      </c>
      <c r="Q90" s="42">
        <f>(_xlfn.FORECAST.LINEAR($P$1:$Z$1,D90:P90,$C$1:$O$1)+((Percent!Q90*_xlfn.FORECAST.LINEAR($P$1:$Z$1,D90:P90,$C$1:$O$1))+Adjustment!R90))</f>
        <v>38.926057692002189</v>
      </c>
      <c r="R90" s="42">
        <f>(_xlfn.FORECAST.LINEAR($P$1:$Z$1,E90:Q90,$C$1:$O$1)+((Percent!R90*_xlfn.FORECAST.LINEAR($P$1:$Z$1,E90:Q90,$C$1:$O$1))+Adjustment!S90))</f>
        <v>40.275076524120102</v>
      </c>
      <c r="S90" s="42">
        <f>(_xlfn.FORECAST.LINEAR($P$1:$Z$1,F90:R90,$C$1:$O$1)+((Percent!S90*_xlfn.FORECAST.LINEAR($P$1:$Z$1,F90:R90,$C$1:$O$1))+Adjustment!T90))</f>
        <v>41.582725536829727</v>
      </c>
      <c r="T90" s="42">
        <f>(_xlfn.FORECAST.LINEAR($P$1:$Z$1,G90:S90,$C$1:$O$1)+((Percent!T90*_xlfn.FORECAST.LINEAR($P$1:$Z$1,G90:S90,$C$1:$O$1))+Adjustment!U90))</f>
        <v>43.034578032427838</v>
      </c>
      <c r="U90" s="42">
        <f>(_xlfn.FORECAST.LINEAR($P$1:$Z$1,H90:T90,$C$1:$O$1)+((Percent!U90*_xlfn.FORECAST.LINEAR($P$1:$Z$1,H90:T90,$C$1:$O$1))+Adjustment!V90))</f>
        <v>44.272706559494637</v>
      </c>
      <c r="V90" s="42">
        <f>(_xlfn.FORECAST.LINEAR($P$1:$Z$1,I90:U90,$C$1:$O$1)+((Percent!V90*_xlfn.FORECAST.LINEAR($P$1:$Z$1,I90:U90,$C$1:$O$1))+Adjustment!W90))</f>
        <v>49.34314496924727</v>
      </c>
      <c r="W90" s="42">
        <f>(_xlfn.FORECAST.LINEAR($P$1:$Z$1,J90:V90,$C$1:$O$1)+((Percent!W90*_xlfn.FORECAST.LINEAR($P$1:$Z$1,J90:V90,$C$1:$O$1))+Adjustment!X90))</f>
        <v>54.570003508621916</v>
      </c>
      <c r="X90" s="42">
        <f>(_xlfn.FORECAST.LINEAR($P$1:$Z$1,K90:W90,$C$1:$O$1)+((Percent!X90*_xlfn.FORECAST.LINEAR($P$1:$Z$1,K90:W90,$C$1:$O$1))+Adjustment!Y90))</f>
        <v>65.964327993116697</v>
      </c>
      <c r="Y90" s="42">
        <f>(_xlfn.FORECAST.LINEAR($P$1:$Z$1,L90:X90,$C$1:$O$1)+((Percent!Y90*_xlfn.FORECAST.LINEAR($P$1:$Z$1,L90:X90,$C$1:$O$1))+Adjustment!Z90))</f>
        <v>78.463320954296236</v>
      </c>
      <c r="Z90" s="37"/>
    </row>
    <row r="91" spans="1:26" ht="16.350000000000001" customHeight="1" x14ac:dyDescent="0.25">
      <c r="A91" s="15" t="s">
        <v>162</v>
      </c>
      <c r="B91" s="15" t="s">
        <v>163</v>
      </c>
      <c r="C91" s="37" t="s">
        <v>163</v>
      </c>
      <c r="D91" s="37">
        <f>Base!D91+(Base!D91*Percent!E91)+Adjustment!E91</f>
        <v>23.68</v>
      </c>
      <c r="E91" s="37">
        <f>Base!E91+(Base!E91*Percent!F91)+Adjustment!F91</f>
        <v>21.88</v>
      </c>
      <c r="F91" s="37">
        <f>Base!F91+(Base!F91*Percent!G91)+Adjustment!G91</f>
        <v>19.649999999999999</v>
      </c>
      <c r="G91" s="37">
        <f>Base!G91+(Base!G91*Percent!H91)+Adjustment!H91</f>
        <v>19.3</v>
      </c>
      <c r="H91" s="37">
        <f>Base!H91+(Base!H91*Percent!I91)+Adjustment!I91</f>
        <v>29.95</v>
      </c>
      <c r="I91" s="37">
        <f>Base!I91+(Base!I91*Percent!J91)+Adjustment!J91</f>
        <v>32.04</v>
      </c>
      <c r="J91" s="37">
        <f>Base!J91+(Base!J91*Percent!K91)+Adjustment!K91</f>
        <v>33.6</v>
      </c>
      <c r="K91" s="37">
        <f>Base!K91+(Base!K91*Percent!L91)+Adjustment!L91</f>
        <v>34.32</v>
      </c>
      <c r="L91" s="37">
        <f>Base!L91+(Base!L91*Percent!M91)+Adjustment!M91</f>
        <v>75.86</v>
      </c>
      <c r="M91" s="37">
        <f>Base!M91+(Base!M91*Percent!N91)+Adjustment!N91</f>
        <v>82.73</v>
      </c>
      <c r="N91" s="37">
        <f>Base!N91+(Base!N91*Percent!O91)+Adjustment!O91</f>
        <v>82.47</v>
      </c>
      <c r="O91" s="37">
        <f>Base!O91+(Base!O91*Percent!P91)+Adjustment!P91</f>
        <v>76.67928185142857</v>
      </c>
      <c r="P91" s="42">
        <f>(_xlfn.FORECAST.LINEAR($P$1:$Z$1,C91:O91,$C$1:$O$1)+((Percent!P91*_xlfn.FORECAST.LINEAR($P$1:$Z$1,C91:O91,$C$1:$O$1))+Adjustment!Q91))</f>
        <v>94.112244990960377</v>
      </c>
      <c r="Q91" s="42">
        <f>(_xlfn.FORECAST.LINEAR($P$1:$Z$1,D91:P91,$C$1:$O$1)+((Percent!Q91*_xlfn.FORECAST.LINEAR($P$1:$Z$1,D91:P91,$C$1:$O$1))+Adjustment!R91))</f>
        <v>94.874802098042309</v>
      </c>
      <c r="R91" s="42">
        <f>(_xlfn.FORECAST.LINEAR($P$1:$Z$1,E91:Q91,$C$1:$O$1)+((Percent!R91*_xlfn.FORECAST.LINEAR($P$1:$Z$1,E91:Q91,$C$1:$O$1))+Adjustment!S91))</f>
        <v>109.39090527701181</v>
      </c>
      <c r="S91" s="42">
        <f>(_xlfn.FORECAST.LINEAR($P$1:$Z$1,F91:R91,$C$1:$O$1)+((Percent!S91*_xlfn.FORECAST.LINEAR($P$1:$Z$1,F91:R91,$C$1:$O$1))+Adjustment!T91))</f>
        <v>128.33233225279852</v>
      </c>
      <c r="T91" s="42">
        <f>(_xlfn.FORECAST.LINEAR($P$1:$Z$1,G91:S91,$C$1:$O$1)+((Percent!T91*_xlfn.FORECAST.LINEAR($P$1:$Z$1,G91:S91,$C$1:$O$1))+Adjustment!U91))</f>
        <v>152.32749307133054</v>
      </c>
      <c r="U91" s="42">
        <f>(_xlfn.FORECAST.LINEAR($P$1:$Z$1,H91:T91,$C$1:$O$1)+((Percent!U91*_xlfn.FORECAST.LINEAR($P$1:$Z$1,H91:T91,$C$1:$O$1))+Adjustment!V91))</f>
        <v>188.20469748019937</v>
      </c>
      <c r="V91" s="42">
        <f>(_xlfn.FORECAST.LINEAR($P$1:$Z$1,I91:U91,$C$1:$O$1)+((Percent!V91*_xlfn.FORECAST.LINEAR($P$1:$Z$1,I91:U91,$C$1:$O$1))+Adjustment!W91))</f>
        <v>232.02094156161075</v>
      </c>
      <c r="W91" s="42">
        <f>(_xlfn.FORECAST.LINEAR($P$1:$Z$1,J91:V91,$C$1:$O$1)+((Percent!W91*_xlfn.FORECAST.LINEAR($P$1:$Z$1,J91:V91,$C$1:$O$1))+Adjustment!X91))</f>
        <v>271.93632920847972</v>
      </c>
      <c r="X91" s="42">
        <f>(_xlfn.FORECAST.LINEAR($P$1:$Z$1,K91:W91,$C$1:$O$1)+((Percent!X91*_xlfn.FORECAST.LINEAR($P$1:$Z$1,K91:W91,$C$1:$O$1))+Adjustment!Y91))</f>
        <v>335.11217889223417</v>
      </c>
      <c r="Y91" s="42">
        <f>(_xlfn.FORECAST.LINEAR($P$1:$Z$1,L91:X91,$C$1:$O$1)+((Percent!Y91*_xlfn.FORECAST.LINEAR($P$1:$Z$1,L91:X91,$C$1:$O$1))+Adjustment!Z91))</f>
        <v>456.65154479046288</v>
      </c>
      <c r="Z91" s="37"/>
    </row>
    <row r="92" spans="1:26" ht="16.350000000000001" customHeight="1" x14ac:dyDescent="0.25">
      <c r="A92" s="9" t="s">
        <v>164</v>
      </c>
      <c r="B92" s="9" t="s">
        <v>165</v>
      </c>
      <c r="C92" s="37" t="s">
        <v>165</v>
      </c>
      <c r="D92" s="37">
        <f>Base!D92+(Base!D92*Percent!E92)+Adjustment!E92</f>
        <v>-70.64</v>
      </c>
      <c r="E92" s="37">
        <f>Base!E92+(Base!E92*Percent!F92)+Adjustment!F92</f>
        <v>76.239999999999995</v>
      </c>
      <c r="F92" s="37">
        <f>Base!F92+(Base!F92*Percent!G92)+Adjustment!G92</f>
        <v>319.82</v>
      </c>
      <c r="G92" s="37">
        <f>Base!G92+(Base!G92*Percent!H92)+Adjustment!H92</f>
        <v>268.01</v>
      </c>
      <c r="H92" s="37">
        <f>Base!H92+(Base!H92*Percent!I92)+Adjustment!I92</f>
        <v>295.14</v>
      </c>
      <c r="I92" s="37">
        <f>Base!I92+(Base!I92*Percent!J92)+Adjustment!J92</f>
        <v>477.67</v>
      </c>
      <c r="J92" s="37">
        <f>Base!J92+(Base!J92*Percent!K92)+Adjustment!K92</f>
        <v>-65.52</v>
      </c>
      <c r="K92" s="37">
        <f>Base!K92+(Base!K92*Percent!L92)+Adjustment!L92</f>
        <v>-617.54</v>
      </c>
      <c r="L92" s="37">
        <f>Base!L92+(Base!L92*Percent!M92)+Adjustment!M92</f>
        <v>351.7</v>
      </c>
      <c r="M92" s="37">
        <f>Base!M92+(Base!M92*Percent!N92)+Adjustment!N92</f>
        <v>485.35</v>
      </c>
      <c r="N92" s="37">
        <f>Base!N92+(Base!N92*Percent!O92)+Adjustment!O92</f>
        <v>97.72</v>
      </c>
      <c r="O92" s="37">
        <f>Base!O92+(Base!O92*Percent!P92)+Adjustment!P92</f>
        <v>390.13799706142856</v>
      </c>
      <c r="P92" s="42">
        <f>(_xlfn.FORECAST.LINEAR($P$1:$Z$1,C92:O92,$C$1:$O$1)+((Percent!P92*_xlfn.FORECAST.LINEAR($P$1:$Z$1,C92:O92,$C$1:$O$1))+Adjustment!Q92))</f>
        <v>278.55188472895759</v>
      </c>
      <c r="Q92" s="42">
        <f>(_xlfn.FORECAST.LINEAR($P$1:$Z$1,D92:P92,$C$1:$O$1)+((Percent!Q92*_xlfn.FORECAST.LINEAR($P$1:$Z$1,D92:P92,$C$1:$O$1))+Adjustment!R92))</f>
        <v>226.39287232503955</v>
      </c>
      <c r="R92" s="42">
        <f>(_xlfn.FORECAST.LINEAR($P$1:$Z$1,E92:Q92,$C$1:$O$1)+((Percent!R92*_xlfn.FORECAST.LINEAR($P$1:$Z$1,E92:Q92,$C$1:$O$1))+Adjustment!S92))</f>
        <v>208.96302781054831</v>
      </c>
      <c r="S92" s="42">
        <f>(_xlfn.FORECAST.LINEAR($P$1:$Z$1,F92:R92,$C$1:$O$1)+((Percent!S92*_xlfn.FORECAST.LINEAR($P$1:$Z$1,F92:R92,$C$1:$O$1))+Adjustment!T92))</f>
        <v>241.43389836459437</v>
      </c>
      <c r="T92" s="42">
        <f>(_xlfn.FORECAST.LINEAR($P$1:$Z$1,G92:S92,$C$1:$O$1)+((Percent!T92*_xlfn.FORECAST.LINEAR($P$1:$Z$1,G92:S92,$C$1:$O$1))+Adjustment!U92))</f>
        <v>294.14923173401485</v>
      </c>
      <c r="U92" s="42">
        <f>(_xlfn.FORECAST.LINEAR($P$1:$Z$1,H92:T92,$C$1:$O$1)+((Percent!U92*_xlfn.FORECAST.LINEAR($P$1:$Z$1,H92:T92,$C$1:$O$1))+Adjustment!V92))</f>
        <v>399.69941414796131</v>
      </c>
      <c r="V92" s="42">
        <f>(_xlfn.FORECAST.LINEAR($P$1:$Z$1,I92:U92,$C$1:$O$1)+((Percent!V92*_xlfn.FORECAST.LINEAR($P$1:$Z$1,I92:U92,$C$1:$O$1))+Adjustment!W92))</f>
        <v>643.05549157081566</v>
      </c>
      <c r="W92" s="42">
        <f>(_xlfn.FORECAST.LINEAR($P$1:$Z$1,J92:V92,$C$1:$O$1)+((Percent!W92*_xlfn.FORECAST.LINEAR($P$1:$Z$1,J92:V92,$C$1:$O$1))+Adjustment!X92))</f>
        <v>778.54721533349004</v>
      </c>
      <c r="X92" s="42">
        <f>(_xlfn.FORECAST.LINEAR($P$1:$Z$1,K92:W92,$C$1:$O$1)+((Percent!X92*_xlfn.FORECAST.LINEAR($P$1:$Z$1,K92:W92,$C$1:$O$1))+Adjustment!Y92))</f>
        <v>712.81703899993147</v>
      </c>
      <c r="Y92" s="42">
        <f>(_xlfn.FORECAST.LINEAR($P$1:$Z$1,L92:X92,$C$1:$O$1)+((Percent!Y92*_xlfn.FORECAST.LINEAR($P$1:$Z$1,L92:X92,$C$1:$O$1))+Adjustment!Z92))</f>
        <v>937.20556586903569</v>
      </c>
      <c r="Z92" s="37"/>
    </row>
    <row r="93" spans="1:26" ht="16.350000000000001" customHeight="1" x14ac:dyDescent="0.25">
      <c r="A93" s="11" t="s">
        <v>166</v>
      </c>
      <c r="B93" s="11" t="s">
        <v>167</v>
      </c>
      <c r="C93" s="37" t="s">
        <v>167</v>
      </c>
      <c r="D93" s="37">
        <f>Base!D93+(Base!D93*Percent!E93)+Adjustment!E93</f>
        <v>76.06</v>
      </c>
      <c r="E93" s="37">
        <f>Base!E93+(Base!E93*Percent!F93)+Adjustment!F93</f>
        <v>84.09</v>
      </c>
      <c r="F93" s="37">
        <f>Base!F93+(Base!F93*Percent!G93)+Adjustment!G93</f>
        <v>86.5</v>
      </c>
      <c r="G93" s="37">
        <f>Base!G93+(Base!G93*Percent!H93)+Adjustment!H93</f>
        <v>92.03</v>
      </c>
      <c r="H93" s="37">
        <f>Base!H93+(Base!H93*Percent!I93)+Adjustment!I93</f>
        <v>99.92</v>
      </c>
      <c r="I93" s="37">
        <f>Base!I93+(Base!I93*Percent!J93)+Adjustment!J93</f>
        <v>106.15</v>
      </c>
      <c r="J93" s="37">
        <f>Base!J93+(Base!J93*Percent!K93)+Adjustment!K93</f>
        <v>108.18</v>
      </c>
      <c r="K93" s="37">
        <f>Base!K93+(Base!K93*Percent!L93)+Adjustment!L93</f>
        <v>110.43</v>
      </c>
      <c r="L93" s="37">
        <f>Base!L93+(Base!L93*Percent!M93)+Adjustment!M93</f>
        <v>109.47</v>
      </c>
      <c r="M93" s="37">
        <f>Base!M93+(Base!M93*Percent!N93)+Adjustment!N93</f>
        <v>111.63</v>
      </c>
      <c r="N93" s="37">
        <f>Base!N93+(Base!N93*Percent!O93)+Adjustment!O93</f>
        <v>118.78</v>
      </c>
      <c r="O93" s="37">
        <f>Base!O93+(Base!O93*Percent!P93)+Adjustment!P93</f>
        <v>126.40225956142858</v>
      </c>
      <c r="P93" s="42">
        <f>(_xlfn.FORECAST.LINEAR($P$1:$Z$1,C93:O93,$C$1:$O$1)+((Percent!P93*_xlfn.FORECAST.LINEAR($P$1:$Z$1,C93:O93,$C$1:$O$1))+Adjustment!Q93))</f>
        <v>134.18520796216848</v>
      </c>
      <c r="Q93" s="42">
        <f>(_xlfn.FORECAST.LINEAR($P$1:$Z$1,D93:P93,$C$1:$O$1)+((Percent!Q93*_xlfn.FORECAST.LINEAR($P$1:$Z$1,D93:P93,$C$1:$O$1))+Adjustment!R93))</f>
        <v>127.25002857038065</v>
      </c>
      <c r="R93" s="42">
        <f>(_xlfn.FORECAST.LINEAR($P$1:$Z$1,E93:Q93,$C$1:$O$1)+((Percent!R93*_xlfn.FORECAST.LINEAR($P$1:$Z$1,E93:Q93,$C$1:$O$1))+Adjustment!S93))</f>
        <v>131.2198403816349</v>
      </c>
      <c r="S93" s="42">
        <f>(_xlfn.FORECAST.LINEAR($P$1:$Z$1,F93:R93,$C$1:$O$1)+((Percent!S93*_xlfn.FORECAST.LINEAR($P$1:$Z$1,F93:R93,$C$1:$O$1))+Adjustment!T93))</f>
        <v>137.22842936929075</v>
      </c>
      <c r="T93" s="42">
        <f>(_xlfn.FORECAST.LINEAR($P$1:$Z$1,G93:S93,$C$1:$O$1)+((Percent!T93*_xlfn.FORECAST.LINEAR($P$1:$Z$1,G93:S93,$C$1:$O$1))+Adjustment!U93))</f>
        <v>145.70504168201947</v>
      </c>
      <c r="U93" s="42">
        <f>(_xlfn.FORECAST.LINEAR($P$1:$Z$1,H93:T93,$C$1:$O$1)+((Percent!U93*_xlfn.FORECAST.LINEAR($P$1:$Z$1,H93:T93,$C$1:$O$1))+Adjustment!V93))</f>
        <v>159.97684909788217</v>
      </c>
      <c r="V93" s="42">
        <f>(_xlfn.FORECAST.LINEAR($P$1:$Z$1,I93:U93,$C$1:$O$1)+((Percent!V93*_xlfn.FORECAST.LINEAR($P$1:$Z$1,I93:U93,$C$1:$O$1))+Adjustment!W93))</f>
        <v>176.79429619217203</v>
      </c>
      <c r="W93" s="42">
        <f>(_xlfn.FORECAST.LINEAR($P$1:$Z$1,J93:V93,$C$1:$O$1)+((Percent!W93*_xlfn.FORECAST.LINEAR($P$1:$Z$1,J93:V93,$C$1:$O$1))+Adjustment!X93))</f>
        <v>187.42797949152506</v>
      </c>
      <c r="X93" s="42">
        <f>(_xlfn.FORECAST.LINEAR($P$1:$Z$1,K93:W93,$C$1:$O$1)+((Percent!X93*_xlfn.FORECAST.LINEAR($P$1:$Z$1,K93:W93,$C$1:$O$1))+Adjustment!Y93))</f>
        <v>211.33460449254406</v>
      </c>
      <c r="Y93" s="42">
        <f>(_xlfn.FORECAST.LINEAR($P$1:$Z$1,L93:X93,$C$1:$O$1)+((Percent!Y93*_xlfn.FORECAST.LINEAR($P$1:$Z$1,L93:X93,$C$1:$O$1))+Adjustment!Z93))</f>
        <v>254.07616520459266</v>
      </c>
      <c r="Z93" s="37"/>
    </row>
    <row r="94" spans="1:26" ht="16.350000000000001" customHeight="1" x14ac:dyDescent="0.25">
      <c r="A94" s="1">
        <v>3</v>
      </c>
      <c r="B94" s="1" t="s">
        <v>171</v>
      </c>
      <c r="C94" s="37" t="s">
        <v>171</v>
      </c>
      <c r="D94" s="37">
        <f>D2-D71</f>
        <v>447.02</v>
      </c>
      <c r="E94" s="37">
        <f t="shared" ref="E94:X94" si="0">E2-E71</f>
        <v>683.48</v>
      </c>
      <c r="F94" s="37">
        <f t="shared" si="0"/>
        <v>701.5</v>
      </c>
      <c r="G94" s="37">
        <f t="shared" si="0"/>
        <v>585.98999999999978</v>
      </c>
      <c r="H94" s="37">
        <f t="shared" si="0"/>
        <v>476.38000000000011</v>
      </c>
      <c r="I94" s="37">
        <f t="shared" si="0"/>
        <v>445.94000000000051</v>
      </c>
      <c r="J94" s="37">
        <f t="shared" si="0"/>
        <v>820.84000000000015</v>
      </c>
      <c r="K94" s="37">
        <f t="shared" si="0"/>
        <v>1880.44</v>
      </c>
      <c r="L94" s="37">
        <f t="shared" si="0"/>
        <v>1758.1</v>
      </c>
      <c r="M94" s="37">
        <f t="shared" si="0"/>
        <v>1723.71</v>
      </c>
      <c r="N94" s="37">
        <f t="shared" si="0"/>
        <v>1563.4999999999995</v>
      </c>
      <c r="O94" s="37">
        <f t="shared" si="0"/>
        <v>1118.7117395585719</v>
      </c>
      <c r="P94" s="37">
        <f t="shared" si="0"/>
        <v>1848.8752774486738</v>
      </c>
      <c r="Q94" s="37">
        <f t="shared" si="0"/>
        <v>1836.8430926337574</v>
      </c>
      <c r="R94" s="37">
        <f t="shared" si="0"/>
        <v>2064.5315767473903</v>
      </c>
      <c r="S94" s="37">
        <f>S2-S71</f>
        <v>2381.908873737214</v>
      </c>
      <c r="T94" s="37">
        <f t="shared" si="0"/>
        <v>2764.156226165619</v>
      </c>
      <c r="U94" s="37">
        <f t="shared" si="0"/>
        <v>3228.1044436914253</v>
      </c>
      <c r="V94" s="37">
        <f t="shared" si="0"/>
        <v>3663.6473876125292</v>
      </c>
      <c r="W94" s="37">
        <f t="shared" si="0"/>
        <v>3991.2787324894616</v>
      </c>
      <c r="X94" s="37">
        <f t="shared" si="0"/>
        <v>4987.9866094276003</v>
      </c>
      <c r="Y94" s="37">
        <f>Y2-Y71</f>
        <v>6723.0438084167399</v>
      </c>
    </row>
    <row r="95" spans="1:26" ht="16.350000000000001" customHeight="1" x14ac:dyDescent="0.25">
      <c r="A95" s="1"/>
      <c r="B95" s="1"/>
      <c r="C95" s="37"/>
      <c r="D95" s="37"/>
      <c r="E95" s="37"/>
      <c r="F95" s="37"/>
      <c r="G95" s="37"/>
      <c r="H95" s="37"/>
      <c r="I95" s="37"/>
      <c r="J95" s="37"/>
      <c r="K95" s="37"/>
      <c r="L95" s="37"/>
      <c r="O95" s="39">
        <f>N2</f>
        <v>5329.4</v>
      </c>
      <c r="P95" s="39">
        <f>O2</f>
        <v>5297.5216118714288</v>
      </c>
      <c r="Q95" s="39">
        <f t="shared" ref="Q95:Y95" si="1">P2</f>
        <v>6113.7461887950949</v>
      </c>
      <c r="R95" s="39">
        <f t="shared" si="1"/>
        <v>5867.7606447031912</v>
      </c>
      <c r="S95" s="39">
        <f t="shared" si="1"/>
        <v>6125.4164630604964</v>
      </c>
      <c r="T95" s="39">
        <f t="shared" si="1"/>
        <v>6502.9262882576031</v>
      </c>
      <c r="U95" s="39">
        <f t="shared" si="1"/>
        <v>7016.8518878994355</v>
      </c>
      <c r="V95" s="39">
        <f t="shared" si="1"/>
        <v>7787.457441988573</v>
      </c>
      <c r="W95" s="39">
        <f t="shared" si="1"/>
        <v>8621.8932624497265</v>
      </c>
      <c r="X95" s="39">
        <f t="shared" si="1"/>
        <v>9187.5147660476941</v>
      </c>
      <c r="Y95" s="39">
        <f t="shared" si="1"/>
        <v>10594.343370714303</v>
      </c>
    </row>
    <row r="96" spans="1:26" ht="16.350000000000001" customHeight="1" x14ac:dyDescent="0.25">
      <c r="A96" s="1"/>
      <c r="B96" s="1"/>
      <c r="C96" s="37"/>
      <c r="D96" s="37"/>
      <c r="E96" s="37"/>
      <c r="F96" s="37"/>
      <c r="G96" s="37"/>
      <c r="H96" s="37"/>
      <c r="I96" s="37"/>
      <c r="J96" s="37"/>
      <c r="K96" s="37"/>
      <c r="L96" s="37"/>
      <c r="P96" s="39">
        <f>Percent!P2</f>
        <v>4.707571428571429E-3</v>
      </c>
      <c r="Q96" s="39">
        <f>Percent!Q2</f>
        <v>-5.7726535714285716E-2</v>
      </c>
      <c r="R96" s="39">
        <f>Percent!R2</f>
        <v>-5.8292482142857149E-2</v>
      </c>
      <c r="S96" s="39">
        <f>Percent!S2</f>
        <v>-4.6420875000000014E-2</v>
      </c>
      <c r="T96" s="39">
        <f>Percent!T2</f>
        <v>-2.6659285714285712E-2</v>
      </c>
      <c r="U96" s="39">
        <f>Percent!U2</f>
        <v>4.9900257142857143E-3</v>
      </c>
      <c r="V96" s="39">
        <f>Percent!V2</f>
        <v>5.0371014285714288E-3</v>
      </c>
      <c r="W96" s="39">
        <f>Percent!W2</f>
        <v>-6.112221428571428E-2</v>
      </c>
      <c r="X96" s="39">
        <f>Percent!X2</f>
        <v>-6.2254107142857153E-2</v>
      </c>
      <c r="Y96" s="39">
        <f>Percent!Y2</f>
        <v>-2.8710000000000006E-2</v>
      </c>
    </row>
    <row r="97" spans="1:25" ht="16.350000000000001" customHeight="1" x14ac:dyDescent="0.25">
      <c r="A97" s="1"/>
      <c r="B97" s="1"/>
      <c r="C97" s="37"/>
      <c r="D97" s="37"/>
      <c r="E97" s="37"/>
      <c r="F97" s="37"/>
      <c r="G97" s="37"/>
      <c r="H97" s="37"/>
      <c r="I97" s="37"/>
      <c r="J97" s="37"/>
      <c r="K97" s="37"/>
      <c r="L97" s="37"/>
      <c r="P97" s="39">
        <f>O95*P96+O95</f>
        <v>5354.4885311714279</v>
      </c>
      <c r="Q97" s="39">
        <f t="shared" ref="Q97:Y97" si="2">P95*Q96+P95</f>
        <v>4991.7140413465322</v>
      </c>
      <c r="R97" s="39">
        <f t="shared" si="2"/>
        <v>5757.3607482587959</v>
      </c>
      <c r="S97" s="39">
        <f t="shared" si="2"/>
        <v>5595.3740612855054</v>
      </c>
      <c r="T97" s="39">
        <f t="shared" si="2"/>
        <v>5962.1172354527771</v>
      </c>
      <c r="U97" s="39">
        <f t="shared" si="2"/>
        <v>6535.3760576541135</v>
      </c>
      <c r="V97" s="39">
        <f t="shared" si="2"/>
        <v>7052.1964825680479</v>
      </c>
      <c r="W97" s="39">
        <f t="shared" si="2"/>
        <v>7311.4707994784667</v>
      </c>
      <c r="X97" s="39">
        <f t="shared" si="2"/>
        <v>8085.1449955149028</v>
      </c>
      <c r="Y97" s="39">
        <f t="shared" si="2"/>
        <v>8923.7412171144642</v>
      </c>
    </row>
    <row r="98" spans="1:25" ht="16.350000000000001" customHeight="1" x14ac:dyDescent="0.25">
      <c r="A98" s="1"/>
      <c r="B98" s="1"/>
      <c r="C98" s="37"/>
      <c r="D98" s="37"/>
      <c r="E98" s="37"/>
      <c r="F98" s="37"/>
      <c r="G98" s="37"/>
      <c r="H98" s="37"/>
      <c r="I98" s="37"/>
      <c r="J98" s="37"/>
      <c r="K98" s="37"/>
      <c r="L98" s="37"/>
      <c r="P98" s="39">
        <f>P2</f>
        <v>6113.7461887950949</v>
      </c>
      <c r="Q98" s="39">
        <f t="shared" ref="Q98:Y98" si="3">Q2</f>
        <v>5867.7606447031912</v>
      </c>
      <c r="R98" s="39">
        <f t="shared" si="3"/>
        <v>6125.4164630604964</v>
      </c>
      <c r="S98" s="39">
        <f t="shared" si="3"/>
        <v>6502.9262882576031</v>
      </c>
      <c r="T98" s="39">
        <f t="shared" si="3"/>
        <v>7016.8518878994355</v>
      </c>
      <c r="U98" s="39">
        <f t="shared" si="3"/>
        <v>7787.457441988573</v>
      </c>
      <c r="V98" s="39">
        <f t="shared" si="3"/>
        <v>8621.8932624497265</v>
      </c>
      <c r="W98" s="39">
        <f t="shared" si="3"/>
        <v>9187.5147660476941</v>
      </c>
      <c r="X98" s="39">
        <f t="shared" si="3"/>
        <v>10594.343370714303</v>
      </c>
      <c r="Y98" s="39">
        <f t="shared" si="3"/>
        <v>13086.486974971547</v>
      </c>
    </row>
    <row r="99" spans="1:25" ht="16.350000000000001" customHeight="1" x14ac:dyDescent="0.25">
      <c r="A99" s="1"/>
      <c r="B99" s="1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25" ht="16.350000000000001" customHeight="1" x14ac:dyDescent="0.25">
      <c r="A100" s="1"/>
      <c r="B100" s="1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25" ht="16.350000000000001" customHeight="1" x14ac:dyDescent="0.25">
      <c r="A101" s="1"/>
      <c r="B101" s="1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25" ht="16.350000000000001" customHeight="1" x14ac:dyDescent="0.25">
      <c r="A102" s="1"/>
      <c r="B102" s="1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25" ht="16.350000000000001" customHeight="1" x14ac:dyDescent="0.25">
      <c r="A103" s="1"/>
      <c r="B103" s="1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25" ht="16.350000000000001" customHeight="1" x14ac:dyDescent="0.25">
      <c r="A104" s="1"/>
      <c r="B104" s="1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25" ht="16.350000000000001" customHeight="1" x14ac:dyDescent="0.25">
      <c r="A105" s="1"/>
      <c r="B105" s="1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25" ht="16.350000000000001" customHeight="1" x14ac:dyDescent="0.25">
      <c r="A106" s="1"/>
      <c r="B106" s="1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25" ht="16.350000000000001" customHeight="1" x14ac:dyDescent="0.25">
      <c r="A107" s="1"/>
      <c r="B107" s="1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25" ht="16.350000000000001" customHeight="1" x14ac:dyDescent="0.25">
      <c r="A108" s="1"/>
      <c r="B108" s="1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25" ht="16.350000000000001" customHeight="1" x14ac:dyDescent="0.25">
      <c r="A109" s="1"/>
      <c r="B109" s="1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25" ht="16.350000000000001" customHeight="1" x14ac:dyDescent="0.25">
      <c r="A110" s="1"/>
      <c r="B110" s="1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25" ht="16.350000000000001" customHeight="1" x14ac:dyDescent="0.25">
      <c r="A111" s="1"/>
      <c r="B111" s="1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25" ht="16.350000000000001" customHeight="1" x14ac:dyDescent="0.25">
      <c r="A112" s="1"/>
      <c r="B112" s="1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6.350000000000001" customHeight="1" x14ac:dyDescent="0.25">
      <c r="A113" s="1"/>
      <c r="B113" s="1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6.350000000000001" customHeight="1" x14ac:dyDescent="0.25">
      <c r="A114" s="1"/>
      <c r="B114" s="1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6.350000000000001" customHeight="1" x14ac:dyDescent="0.25">
      <c r="A115" s="1"/>
      <c r="B115" s="1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6.350000000000001" customHeight="1" x14ac:dyDescent="0.25">
      <c r="A116" s="1"/>
      <c r="B116" s="1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6.350000000000001" customHeight="1" x14ac:dyDescent="0.25">
      <c r="A117" s="1"/>
      <c r="B117" s="1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6.350000000000001" customHeight="1" x14ac:dyDescent="0.25">
      <c r="A118" s="1"/>
      <c r="B118" s="1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6.350000000000001" customHeight="1" x14ac:dyDescent="0.25">
      <c r="A119" s="1"/>
      <c r="B119" s="1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6.350000000000001" customHeight="1" x14ac:dyDescent="0.25">
      <c r="A120" s="1"/>
      <c r="B120" s="1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6.350000000000001" customHeight="1" x14ac:dyDescent="0.25">
      <c r="A121" s="1"/>
      <c r="B121" s="1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16.350000000000001" customHeight="1" x14ac:dyDescent="0.25">
      <c r="A122" s="1"/>
      <c r="B122" s="1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6.350000000000001" customHeight="1" x14ac:dyDescent="0.25">
      <c r="A123" s="1"/>
      <c r="B123" s="1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6.350000000000001" customHeight="1" x14ac:dyDescent="0.25">
      <c r="A124" s="1"/>
      <c r="B124" s="1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6.350000000000001" customHeight="1" x14ac:dyDescent="0.25">
      <c r="A125" s="1"/>
      <c r="B125" s="1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6.350000000000001" customHeight="1" x14ac:dyDescent="0.25">
      <c r="A126" s="1"/>
      <c r="B126" s="1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ht="16.350000000000001" customHeight="1" x14ac:dyDescent="0.25">
      <c r="A127" s="1"/>
      <c r="B127" s="1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ht="16.350000000000001" customHeight="1" x14ac:dyDescent="0.25">
      <c r="A128" s="1"/>
      <c r="B128" s="1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16.350000000000001" customHeight="1" x14ac:dyDescent="0.25">
      <c r="A129" s="1"/>
      <c r="B129" s="1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6.350000000000001" customHeight="1" x14ac:dyDescent="0.25">
      <c r="A130" s="1"/>
      <c r="B130" s="1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6.350000000000001" customHeight="1" x14ac:dyDescent="0.25">
      <c r="A131" s="1"/>
      <c r="B131" s="1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6.350000000000001" customHeight="1" x14ac:dyDescent="0.25">
      <c r="A132" s="1"/>
      <c r="B132" s="1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6.350000000000001" customHeight="1" x14ac:dyDescent="0.25">
      <c r="A133" s="1"/>
      <c r="B133" s="1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</sheetData>
  <phoneticPr fontId="2" type="noConversion"/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FF67-B877-4B6C-A03C-819C3FD3B1B8}">
  <sheetPr>
    <outlinePr summaryBelow="0" summaryRight="0"/>
  </sheetPr>
  <dimension ref="A1:AB368"/>
  <sheetViews>
    <sheetView tabSelected="1" topLeftCell="I1" zoomScale="130" zoomScaleNormal="130" workbookViewId="0">
      <selection activeCell="U110" sqref="U110"/>
    </sheetView>
  </sheetViews>
  <sheetFormatPr defaultColWidth="11.44140625" defaultRowHeight="13.2" x14ac:dyDescent="0.25"/>
  <cols>
    <col min="1" max="2" width="13.88671875" customWidth="1"/>
    <col min="3" max="3" width="13.88671875" style="39" customWidth="1"/>
    <col min="4" max="14" width="9.109375" style="39" customWidth="1"/>
    <col min="15" max="15" width="11.44140625" style="39"/>
    <col min="16" max="16" width="11.88671875" style="39" bestFit="1" customWidth="1"/>
    <col min="17" max="22" width="11.44140625" style="39"/>
  </cols>
  <sheetData>
    <row r="1" spans="1:28" ht="29.7" customHeight="1" x14ac:dyDescent="0.25">
      <c r="A1" s="1" t="s">
        <v>19</v>
      </c>
      <c r="B1" s="1" t="s">
        <v>20</v>
      </c>
      <c r="C1" s="1" t="s">
        <v>0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2015</v>
      </c>
      <c r="P1" s="1">
        <v>2016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  <c r="W1" s="1">
        <v>2021</v>
      </c>
      <c r="X1" s="1">
        <v>2022</v>
      </c>
      <c r="Y1" s="1">
        <v>2023</v>
      </c>
      <c r="Z1" s="1"/>
    </row>
    <row r="2" spans="1:28" ht="16.350000000000001" customHeight="1" x14ac:dyDescent="0.25">
      <c r="A2" s="2">
        <v>1</v>
      </c>
      <c r="B2" s="2" t="s">
        <v>21</v>
      </c>
      <c r="C2" s="37" t="s">
        <v>21</v>
      </c>
      <c r="D2" s="37">
        <f>Base!D2+(Base!D2*Percent!E2)+Adjustment!E2</f>
        <v>3189.3</v>
      </c>
      <c r="E2" s="37">
        <f>Base!E2+(Base!E2*Percent!F2)+Adjustment!F2</f>
        <v>3390.5</v>
      </c>
      <c r="F2" s="37">
        <f>Base!F2+(Base!F2*Percent!G2)+Adjustment!G2</f>
        <v>3582.5</v>
      </c>
      <c r="G2" s="37">
        <f>Base!G2+(Base!G2*Percent!H2)+Adjustment!H2</f>
        <v>3829.6</v>
      </c>
      <c r="H2" s="37">
        <f>Base!H2+(Base!H2*Percent!I2)+Adjustment!I2</f>
        <v>4070.4</v>
      </c>
      <c r="I2" s="37">
        <f>Base!I2+(Base!I2*Percent!J2)+Adjustment!J2</f>
        <v>4277.1000000000004</v>
      </c>
      <c r="J2" s="37">
        <f>Base!J2+(Base!J2*Percent!K2)+Adjustment!K2</f>
        <v>4653.8</v>
      </c>
      <c r="K2" s="37">
        <f>Base!K2+(Base!K2*Percent!L2)+Adjustment!L2</f>
        <v>5245.8</v>
      </c>
      <c r="L2" s="37">
        <f>Base!L2+(Base!L2*Percent!M2)+Adjustment!M2</f>
        <v>5135</v>
      </c>
      <c r="M2" s="37">
        <f>Base!M2+(Base!M2*Percent!N2)+Adjustment!N2</f>
        <v>5300.7</v>
      </c>
      <c r="N2" s="37">
        <f>Base!N2+(Base!N2*Percent!O2)+Adjustment!O2</f>
        <v>5329.4</v>
      </c>
      <c r="O2" s="37">
        <f>Base!O2+(Base!O2*Percent!P2)+Adjustment!P2</f>
        <v>5297.5216118714288</v>
      </c>
      <c r="P2" s="46">
        <f>(_xlfn.FORECAST.LINEAR($P$1:$Y$1,D2:O2,$D$1:$O$1)+((Percent!P2*_xlfn.FORECAST.LINEAR($P$1:$Y$1,D2:O2,$D$1:$O$1))+Adjustment!Q2))</f>
        <v>6113.7461887950949</v>
      </c>
      <c r="Q2" s="46">
        <f>(_xlfn.FORECAST.LINEAR($P$1:$Y$1,E2:P2,$D$1:$O$1)+((Percent!Q2*_xlfn.FORECAST.LINEAR($P$1:$Y$1,E2:P2,$D$1:$O$1))+Adjustment!R2))</f>
        <v>5867.7606447031912</v>
      </c>
      <c r="R2" s="46">
        <f>(_xlfn.FORECAST.LINEAR($P$1:$Y$1,F2:Q2,$D$1:$O$1)+((Percent!R2*_xlfn.FORECAST.LINEAR($P$1:$Y$1,F2:Q2,$D$1:$O$1))+Adjustment!S2))</f>
        <v>6125.4164630604964</v>
      </c>
      <c r="S2" s="46">
        <f>(_xlfn.FORECAST.LINEAR($P$1:$Y$1,G2:R2,$D$1:$O$1)+((Percent!S2*_xlfn.FORECAST.LINEAR($P$1:$Y$1,G2:R2,$D$1:$O$1))+Adjustment!T2))</f>
        <v>6502.9262882576031</v>
      </c>
      <c r="T2" s="46">
        <f>(_xlfn.FORECAST.LINEAR($P$1:$Y$1,H2:S2,$D$1:$O$1)+((Percent!T2*_xlfn.FORECAST.LINEAR($P$1:$Y$1,H2:S2,$D$1:$O$1))+Adjustment!U2))</f>
        <v>7016.8518878994355</v>
      </c>
      <c r="U2" s="46">
        <f>(_xlfn.FORECAST.LINEAR($P$1:$Y$1,I2:T2,$D$1:$O$1)+((Percent!U2*_xlfn.FORECAST.LINEAR($P$1:$Y$1,I2:T2,$D$1:$O$1))+Adjustment!V2))</f>
        <v>7787.457441988573</v>
      </c>
      <c r="V2" s="46">
        <f>(_xlfn.FORECAST.LINEAR($P$1:$Y$1,J2:U2,$D$1:$O$1)+((Percent!V2*_xlfn.FORECAST.LINEAR($P$1:$Y$1,J2:U2,$D$1:$O$1))+Adjustment!W2))</f>
        <v>8621.8932624497265</v>
      </c>
      <c r="W2" s="46">
        <f>(_xlfn.FORECAST.LINEAR($P$1:$Y$1,K2:V2,$D$1:$O$1)+((Percent!W2*_xlfn.FORECAST.LINEAR($P$1:$Y$1,K2:V2,$D$1:$O$1))+Adjustment!X2))</f>
        <v>9187.5147660476941</v>
      </c>
      <c r="X2" s="46">
        <f>(_xlfn.FORECAST.LINEAR($P$1:$Y$1,L2:W2,$D$1:$O$1)+((Percent!X2*_xlfn.FORECAST.LINEAR($P$1:$Y$1,L2:W2,$D$1:$O$1))+Adjustment!Y2))</f>
        <v>10594.343370714303</v>
      </c>
      <c r="Y2" s="46">
        <f>(_xlfn.FORECAST.LINEAR($P$1:$Y$1,M2:X2,$D$1:$O$1)+((Percent!Y2*_xlfn.FORECAST.LINEAR($P$1:$Y$1,M2:X2,$D$1:$O$1))+Adjustment!Z2))</f>
        <v>13086.486974971547</v>
      </c>
      <c r="Z2" s="37"/>
      <c r="AA2" s="37"/>
      <c r="AB2" s="37"/>
    </row>
    <row r="3" spans="1:28" ht="16.350000000000001" customHeight="1" x14ac:dyDescent="0.25">
      <c r="A3" s="4">
        <v>1.1000000000000001</v>
      </c>
      <c r="B3" s="4" t="s">
        <v>22</v>
      </c>
      <c r="C3" s="37" t="s">
        <v>22</v>
      </c>
      <c r="D3" s="37">
        <f>Base!D3+(Base!D3*Percent!E3)+Adjustment!E3</f>
        <v>280.5</v>
      </c>
      <c r="E3" s="37">
        <f>Base!E3+(Base!E3*Percent!F3)+Adjustment!F3</f>
        <v>291.60000000000002</v>
      </c>
      <c r="F3" s="37">
        <f>Base!F3+(Base!F3*Percent!G3)+Adjustment!G3</f>
        <v>305</v>
      </c>
      <c r="G3" s="37">
        <f>Base!G3+(Base!G3*Percent!H3)+Adjustment!H3</f>
        <v>311</v>
      </c>
      <c r="H3" s="37">
        <f>Base!H3+(Base!H3*Percent!I3)+Adjustment!I3</f>
        <v>352.5</v>
      </c>
      <c r="I3" s="37">
        <f>Base!I3+(Base!I3*Percent!J3)+Adjustment!J3</f>
        <v>347.4</v>
      </c>
      <c r="J3" s="37">
        <f>Base!J3+(Base!J3*Percent!K3)+Adjustment!K3</f>
        <v>365.6</v>
      </c>
      <c r="K3" s="37">
        <f>Base!K3+(Base!K3*Percent!L3)+Adjustment!L3</f>
        <v>386.7</v>
      </c>
      <c r="L3" s="37">
        <f>Base!L3+(Base!L3*Percent!M3)+Adjustment!M3</f>
        <v>382.4</v>
      </c>
      <c r="M3" s="37">
        <f>Base!M3+(Base!M3*Percent!N3)+Adjustment!N3</f>
        <v>380.6</v>
      </c>
      <c r="N3" s="37">
        <f>Base!N3+(Base!N3*Percent!O3)+Adjustment!O3</f>
        <v>382.8</v>
      </c>
      <c r="O3" s="37">
        <f>Base!O3+(Base!O3*Percent!P3)+Adjustment!P3</f>
        <v>398.16561055714288</v>
      </c>
      <c r="P3" s="46">
        <f>(_xlfn.FORECAST.LINEAR($P$1:$Y$1,D3:O3,$D$1:$O$1)+((Percent!P3*_xlfn.FORECAST.LINEAR($P$1:$Y$1,D3:O3,$D$1:$O$1))+Adjustment!Q3))</f>
        <v>432.7329025328429</v>
      </c>
      <c r="Q3" s="46">
        <f>(_xlfn.FORECAST.LINEAR($P$1:$Y$1,E3:P3,$D$1:$O$1)+((Percent!Q3*_xlfn.FORECAST.LINEAR($P$1:$Y$1,E3:P3,$D$1:$O$1))+Adjustment!R3))</f>
        <v>411.09401879763095</v>
      </c>
      <c r="R3" s="46">
        <f>(_xlfn.FORECAST.LINEAR($P$1:$Y$1,F3:Q3,$D$1:$O$1)+((Percent!R3*_xlfn.FORECAST.LINEAR($P$1:$Y$1,F3:Q3,$D$1:$O$1))+Adjustment!S3))</f>
        <v>418.52438830913314</v>
      </c>
      <c r="S3" s="46">
        <f>(_xlfn.FORECAST.LINEAR($P$1:$Y$1,G3:R3,$D$1:$O$1)+((Percent!S3*_xlfn.FORECAST.LINEAR($P$1:$Y$1,G3:R3,$D$1:$O$1))+Adjustment!T3))</f>
        <v>431.9168230363158</v>
      </c>
      <c r="T3" s="46">
        <f>(_xlfn.FORECAST.LINEAR($P$1:$Y$1,H3:S3,$D$1:$O$1)+((Percent!T3*_xlfn.FORECAST.LINEAR($P$1:$Y$1,H3:S3,$D$1:$O$1))+Adjustment!U3))</f>
        <v>448.31027613031938</v>
      </c>
      <c r="U3" s="46">
        <f>(_xlfn.FORECAST.LINEAR($P$1:$Y$1,I3:T3,$D$1:$O$1)+((Percent!U3*_xlfn.FORECAST.LINEAR($P$1:$Y$1,I3:T3,$D$1:$O$1))+Adjustment!V3))</f>
        <v>483.32033596968779</v>
      </c>
      <c r="V3" s="46">
        <f>(_xlfn.FORECAST.LINEAR($P$1:$Y$1,J3:U3,$D$1:$O$1)+((Percent!V3*_xlfn.FORECAST.LINEAR($P$1:$Y$1,J3:U3,$D$1:$O$1))+Adjustment!W3))</f>
        <v>515.04788436344484</v>
      </c>
      <c r="W3" s="46">
        <f>(_xlfn.FORECAST.LINEAR($P$1:$Y$1,K3:V3,$D$1:$O$1)+((Percent!W3*_xlfn.FORECAST.LINEAR($P$1:$Y$1,K3:V3,$D$1:$O$1))+Adjustment!X3))</f>
        <v>524.78468115064356</v>
      </c>
      <c r="X3" s="46">
        <f>(_xlfn.FORECAST.LINEAR($P$1:$Y$1,L3:W3,$D$1:$O$1)+((Percent!X3*_xlfn.FORECAST.LINEAR($P$1:$Y$1,L3:W3,$D$1:$O$1))+Adjustment!Y3))</f>
        <v>570.40616993958486</v>
      </c>
      <c r="Y3" s="46">
        <f>(_xlfn.FORECAST.LINEAR($P$1:$Y$1,M3:X3,$D$1:$O$1)+((Percent!Y3*_xlfn.FORECAST.LINEAR($P$1:$Y$1,M3:X3,$D$1:$O$1))+Adjustment!Z3))</f>
        <v>659.59701727498532</v>
      </c>
      <c r="Z3" s="37"/>
      <c r="AA3" s="37"/>
    </row>
    <row r="4" spans="1:28" ht="16.350000000000001" customHeight="1" x14ac:dyDescent="0.25">
      <c r="A4" s="5" t="s">
        <v>1</v>
      </c>
      <c r="B4" s="5" t="s">
        <v>23</v>
      </c>
      <c r="C4" s="37" t="s">
        <v>23</v>
      </c>
      <c r="D4" s="37">
        <f>Base!D4+(Base!D4*Percent!E4)+Adjustment!E4</f>
        <v>200.8</v>
      </c>
      <c r="E4" s="37">
        <f>Base!E4+(Base!E4*Percent!F4)+Adjustment!F4</f>
        <v>209.1</v>
      </c>
      <c r="F4" s="37">
        <f>Base!F4+(Base!F4*Percent!G4)+Adjustment!G4</f>
        <v>223.9</v>
      </c>
      <c r="G4" s="37">
        <f>Base!G4+(Base!G4*Percent!H4)+Adjustment!H4</f>
        <v>231.5</v>
      </c>
      <c r="H4" s="37">
        <f>Base!H4+(Base!H4*Percent!I4)+Adjustment!I4</f>
        <v>271.39999999999998</v>
      </c>
      <c r="I4" s="37">
        <f>Base!I4+(Base!I4*Percent!J4)+Adjustment!J4</f>
        <v>263.5</v>
      </c>
      <c r="J4" s="37">
        <f>Base!J4+(Base!J4*Percent!K4)+Adjustment!K4</f>
        <v>277.8</v>
      </c>
      <c r="K4" s="37">
        <f>Base!K4+(Base!K4*Percent!L4)+Adjustment!L4</f>
        <v>293.89999999999998</v>
      </c>
      <c r="L4" s="37">
        <f>Base!L4+(Base!L4*Percent!M4)+Adjustment!M4</f>
        <v>290.39999999999998</v>
      </c>
      <c r="M4" s="37">
        <f>Base!M4+(Base!M4*Percent!N4)+Adjustment!N4</f>
        <v>291.60000000000002</v>
      </c>
      <c r="N4" s="37">
        <f>Base!N4+(Base!N4*Percent!O4)+Adjustment!O4</f>
        <v>294</v>
      </c>
      <c r="O4" s="37">
        <f>Base!O4+(Base!O4*Percent!P4)+Adjustment!P4</f>
        <v>307.94287064285714</v>
      </c>
      <c r="P4" s="46">
        <f>(_xlfn.FORECAST.LINEAR($P$1:$Y$1,D4:O4,$D$1:$O$1)+((Percent!P4*_xlfn.FORECAST.LINEAR($P$1:$Y$1,D4:O4,$D$1:$O$1))+Adjustment!Q4))</f>
        <v>338.00679353994104</v>
      </c>
      <c r="Q4" s="46">
        <f>(_xlfn.FORECAST.LINEAR($P$1:$Y$1,E4:P4,$D$1:$O$1)+((Percent!Q4*_xlfn.FORECAST.LINEAR($P$1:$Y$1,E4:P4,$D$1:$O$1))+Adjustment!R4))</f>
        <v>321.34314186880215</v>
      </c>
      <c r="R4" s="46">
        <f>(_xlfn.FORECAST.LINEAR($P$1:$Y$1,F4:Q4,$D$1:$O$1)+((Percent!R4*_xlfn.FORECAST.LINEAR($P$1:$Y$1,F4:Q4,$D$1:$O$1))+Adjustment!S4))</f>
        <v>328.3436922015419</v>
      </c>
      <c r="S4" s="46">
        <f>(_xlfn.FORECAST.LINEAR($P$1:$Y$1,G4:R4,$D$1:$O$1)+((Percent!S4*_xlfn.FORECAST.LINEAR($P$1:$Y$1,G4:R4,$D$1:$O$1))+Adjustment!T4))</f>
        <v>340.42736437325783</v>
      </c>
      <c r="T4" s="46">
        <f>(_xlfn.FORECAST.LINEAR($P$1:$Y$1,H4:S4,$D$1:$O$1)+((Percent!T4*_xlfn.FORECAST.LINEAR($P$1:$Y$1,H4:S4,$D$1:$O$1))+Adjustment!U4))</f>
        <v>355.49552022465815</v>
      </c>
      <c r="U4" s="46">
        <f>(_xlfn.FORECAST.LINEAR($P$1:$Y$1,I4:T4,$D$1:$O$1)+((Percent!U4*_xlfn.FORECAST.LINEAR($P$1:$Y$1,I4:T4,$D$1:$O$1))+Adjustment!V4))</f>
        <v>388.17700731876317</v>
      </c>
      <c r="V4" s="46">
        <f>(_xlfn.FORECAST.LINEAR($P$1:$Y$1,J4:U4,$D$1:$O$1)+((Percent!V4*_xlfn.FORECAST.LINEAR($P$1:$Y$1,J4:U4,$D$1:$O$1))+Adjustment!W4))</f>
        <v>419.45649646632853</v>
      </c>
      <c r="W4" s="46">
        <f>(_xlfn.FORECAST.LINEAR($P$1:$Y$1,K4:V4,$D$1:$O$1)+((Percent!W4*_xlfn.FORECAST.LINEAR($P$1:$Y$1,K4:V4,$D$1:$O$1))+Adjustment!X4))</f>
        <v>434.48238224376178</v>
      </c>
      <c r="X4" s="46">
        <f>(_xlfn.FORECAST.LINEAR($P$1:$Y$1,L4:W4,$D$1:$O$1)+((Percent!X4*_xlfn.FORECAST.LINEAR($P$1:$Y$1,L4:W4,$D$1:$O$1))+Adjustment!Y4))</f>
        <v>481.12669594474812</v>
      </c>
      <c r="Y4" s="46">
        <f>(_xlfn.FORECAST.LINEAR($P$1:$Y$1,M4:X4,$D$1:$O$1)+((Percent!Y4*_xlfn.FORECAST.LINEAR($P$1:$Y$1,M4:X4,$D$1:$O$1))+Adjustment!Z4))</f>
        <v>568.21489638102253</v>
      </c>
      <c r="Z4" s="37"/>
      <c r="AA4" s="37"/>
    </row>
    <row r="5" spans="1:28" ht="16.350000000000001" customHeight="1" x14ac:dyDescent="0.25">
      <c r="A5" s="6" t="s">
        <v>2</v>
      </c>
      <c r="B5" s="6" t="s">
        <v>24</v>
      </c>
      <c r="C5" s="37" t="s">
        <v>24</v>
      </c>
      <c r="D5" s="37">
        <f>Base!D5+(Base!D5*Percent!E5)+Adjustment!E5</f>
        <v>133.80000000000001</v>
      </c>
      <c r="E5" s="37">
        <f>Base!E5+(Base!E5*Percent!F5)+Adjustment!F5</f>
        <v>138.4</v>
      </c>
      <c r="F5" s="37">
        <f>Base!F5+(Base!F5*Percent!G5)+Adjustment!G5</f>
        <v>149.9</v>
      </c>
      <c r="G5" s="37">
        <f>Base!G5+(Base!G5*Percent!H5)+Adjustment!H5</f>
        <v>151.19999999999999</v>
      </c>
      <c r="H5" s="37">
        <f>Base!H5+(Base!H5*Percent!I5)+Adjustment!I5</f>
        <v>158.6</v>
      </c>
      <c r="I5" s="37">
        <f>Base!I5+(Base!I5*Percent!J5)+Adjustment!J5</f>
        <v>169.4</v>
      </c>
      <c r="J5" s="37">
        <f>Base!J5+(Base!J5*Percent!K5)+Adjustment!K5</f>
        <v>182.3</v>
      </c>
      <c r="K5" s="37">
        <f>Base!K5+(Base!K5*Percent!L5)+Adjustment!L5</f>
        <v>189.6</v>
      </c>
      <c r="L5" s="37">
        <f>Base!L5+(Base!L5*Percent!M5)+Adjustment!M5</f>
        <v>189.8</v>
      </c>
      <c r="M5" s="37">
        <f>Base!M5+(Base!M5*Percent!N5)+Adjustment!N5</f>
        <v>192</v>
      </c>
      <c r="N5" s="37">
        <f>Base!N5+(Base!N5*Percent!O5)+Adjustment!O5</f>
        <v>191</v>
      </c>
      <c r="O5" s="37">
        <f>Base!O5+(Base!O5*Percent!P5)+Adjustment!P5</f>
        <v>193.00432447142856</v>
      </c>
      <c r="P5" s="46">
        <f>(_xlfn.FORECAST.LINEAR($P$1:$Y$1,D5:O5,$D$1:$O$1)+((Percent!P5*_xlfn.FORECAST.LINEAR($P$1:$Y$1,D5:O5,$D$1:$O$1))+Adjustment!Q5))</f>
        <v>215.65566549022185</v>
      </c>
      <c r="Q5" s="46">
        <f>(_xlfn.FORECAST.LINEAR($P$1:$Y$1,E5:P5,$D$1:$O$1)+((Percent!Q5*_xlfn.FORECAST.LINEAR($P$1:$Y$1,E5:P5,$D$1:$O$1))+Adjustment!R5))</f>
        <v>205.60988470663926</v>
      </c>
      <c r="R5" s="46">
        <f>(_xlfn.FORECAST.LINEAR($P$1:$Y$1,F5:Q5,$D$1:$O$1)+((Percent!R5*_xlfn.FORECAST.LINEAR($P$1:$Y$1,F5:Q5,$D$1:$O$1))+Adjustment!S5))</f>
        <v>210.42352011392623</v>
      </c>
      <c r="S5" s="46">
        <f>(_xlfn.FORECAST.LINEAR($P$1:$Y$1,G5:R5,$D$1:$O$1)+((Percent!S5*_xlfn.FORECAST.LINEAR($P$1:$Y$1,G5:R5,$D$1:$O$1))+Adjustment!T5))</f>
        <v>219.59004059126667</v>
      </c>
      <c r="T5" s="46">
        <f>(_xlfn.FORECAST.LINEAR($P$1:$Y$1,H5:S5,$D$1:$O$1)+((Percent!T5*_xlfn.FORECAST.LINEAR($P$1:$Y$1,H5:S5,$D$1:$O$1))+Adjustment!U5))</f>
        <v>231.11357834971284</v>
      </c>
      <c r="U5" s="46">
        <f>(_xlfn.FORECAST.LINEAR($P$1:$Y$1,I5:T5,$D$1:$O$1)+((Percent!U5*_xlfn.FORECAST.LINEAR($P$1:$Y$1,I5:T5,$D$1:$O$1))+Adjustment!V5))</f>
        <v>248.74601721646957</v>
      </c>
      <c r="V5" s="46">
        <f>(_xlfn.FORECAST.LINEAR($P$1:$Y$1,J5:U5,$D$1:$O$1)+((Percent!V5*_xlfn.FORECAST.LINEAR($P$1:$Y$1,J5:U5,$D$1:$O$1))+Adjustment!W5))</f>
        <v>267.17146362018548</v>
      </c>
      <c r="W5" s="46">
        <f>(_xlfn.FORECAST.LINEAR($P$1:$Y$1,K5:V5,$D$1:$O$1)+((Percent!W5*_xlfn.FORECAST.LINEAR($P$1:$Y$1,K5:V5,$D$1:$O$1))+Adjustment!X5))</f>
        <v>276.25593385080447</v>
      </c>
      <c r="X5" s="46">
        <f>(_xlfn.FORECAST.LINEAR($P$1:$Y$1,L5:W5,$D$1:$O$1)+((Percent!X5*_xlfn.FORECAST.LINEAR($P$1:$Y$1,L5:W5,$D$1:$O$1))+Adjustment!Y5))</f>
        <v>304.50473997045407</v>
      </c>
      <c r="Y5" s="46">
        <f>(_xlfn.FORECAST.LINEAR($P$1:$Y$1,M5:X5,$D$1:$O$1)+((Percent!Y5*_xlfn.FORECAST.LINEAR($P$1:$Y$1,M5:X5,$D$1:$O$1))+Adjustment!Z5))</f>
        <v>358.74978444731988</v>
      </c>
      <c r="Z5" s="37"/>
      <c r="AA5" s="37"/>
    </row>
    <row r="6" spans="1:28" ht="16.350000000000001" customHeight="1" x14ac:dyDescent="0.25">
      <c r="A6" s="7" t="s">
        <v>3</v>
      </c>
      <c r="B6" s="7" t="s">
        <v>25</v>
      </c>
      <c r="C6" s="37" t="s">
        <v>25</v>
      </c>
      <c r="D6" s="37">
        <f>Base!D6+(Base!D6*Percent!E6)+Adjustment!E6</f>
        <v>74.400000000000006</v>
      </c>
      <c r="E6" s="37">
        <f>Base!E6+(Base!E6*Percent!F6)+Adjustment!F6</f>
        <v>78.3</v>
      </c>
      <c r="F6" s="37">
        <f>Base!F6+(Base!F6*Percent!G6)+Adjustment!G6</f>
        <v>88.8</v>
      </c>
      <c r="G6" s="37">
        <f>Base!G6+(Base!G6*Percent!H6)+Adjustment!H6</f>
        <v>87.2</v>
      </c>
      <c r="H6" s="37">
        <f>Base!H6+(Base!H6*Percent!I6)+Adjustment!I6</f>
        <v>91</v>
      </c>
      <c r="I6" s="37">
        <f>Base!I6+(Base!I6*Percent!J6)+Adjustment!J6</f>
        <v>96.2</v>
      </c>
      <c r="J6" s="37">
        <f>Base!J6+(Base!J6*Percent!K6)+Adjustment!K6</f>
        <v>103.9</v>
      </c>
      <c r="K6" s="37">
        <f>Base!K6+(Base!K6*Percent!L6)+Adjustment!L6</f>
        <v>108.5</v>
      </c>
      <c r="L6" s="37">
        <f>Base!L6+(Base!L6*Percent!M6)+Adjustment!M6</f>
        <v>110.3</v>
      </c>
      <c r="M6" s="37">
        <f>Base!M6+(Base!M6*Percent!N6)+Adjustment!N6</f>
        <v>112.3</v>
      </c>
      <c r="N6" s="37">
        <f>Base!N6+(Base!N6*Percent!O6)+Adjustment!O6</f>
        <v>111.5</v>
      </c>
      <c r="O6" s="37">
        <f>Base!O6+(Base!O6*Percent!P6)+Adjustment!P6</f>
        <v>112.82866027142857</v>
      </c>
      <c r="P6" s="46">
        <f>(_xlfn.FORECAST.LINEAR($P$1:$Y$1,D6:O6,$D$1:$O$1)+((Percent!P6*_xlfn.FORECAST.LINEAR($P$1:$Y$1,D6:O6,$D$1:$O$1))+Adjustment!Q6))</f>
        <v>126.22693787419608</v>
      </c>
      <c r="Q6" s="46">
        <f>(_xlfn.FORECAST.LINEAR($P$1:$Y$1,E6:P6,$D$1:$O$1)+((Percent!Q6*_xlfn.FORECAST.LINEAR($P$1:$Y$1,E6:P6,$D$1:$O$1))+Adjustment!R6))</f>
        <v>120.17175249436929</v>
      </c>
      <c r="R6" s="46">
        <f>(_xlfn.FORECAST.LINEAR($P$1:$Y$1,F6:Q6,$D$1:$O$1)+((Percent!R6*_xlfn.FORECAST.LINEAR($P$1:$Y$1,F6:Q6,$D$1:$O$1))+Adjustment!S6))</f>
        <v>123.08402227576327</v>
      </c>
      <c r="S6" s="46">
        <f>(_xlfn.FORECAST.LINEAR($P$1:$Y$1,G6:R6,$D$1:$O$1)+((Percent!S6*_xlfn.FORECAST.LINEAR($P$1:$Y$1,G6:R6,$D$1:$O$1))+Adjustment!T6))</f>
        <v>129.44282209315739</v>
      </c>
      <c r="T6" s="46">
        <f>(_xlfn.FORECAST.LINEAR($P$1:$Y$1,H6:S6,$D$1:$O$1)+((Percent!T6*_xlfn.FORECAST.LINEAR($P$1:$Y$1,H6:S6,$D$1:$O$1))+Adjustment!U6))</f>
        <v>137.2614077590267</v>
      </c>
      <c r="U6" s="46">
        <f>(_xlfn.FORECAST.LINEAR($P$1:$Y$1,I6:T6,$D$1:$O$1)+((Percent!U6*_xlfn.FORECAST.LINEAR($P$1:$Y$1,I6:T6,$D$1:$O$1))+Adjustment!V6))</f>
        <v>149.01139831788481</v>
      </c>
      <c r="V6" s="46">
        <f>(_xlfn.FORECAST.LINEAR($P$1:$Y$1,J6:U6,$D$1:$O$1)+((Percent!V6*_xlfn.FORECAST.LINEAR($P$1:$Y$1,J6:U6,$D$1:$O$1))+Adjustment!W6))</f>
        <v>161.29142751388946</v>
      </c>
      <c r="W6" s="46">
        <f>(_xlfn.FORECAST.LINEAR($P$1:$Y$1,K6:V6,$D$1:$O$1)+((Percent!W6*_xlfn.FORECAST.LINEAR($P$1:$Y$1,K6:V6,$D$1:$O$1))+Adjustment!X6))</f>
        <v>168.08265398888705</v>
      </c>
      <c r="X6" s="46">
        <f>(_xlfn.FORECAST.LINEAR($P$1:$Y$1,L6:W6,$D$1:$O$1)+((Percent!X6*_xlfn.FORECAST.LINEAR($P$1:$Y$1,L6:W6,$D$1:$O$1))+Adjustment!Y6))</f>
        <v>186.79881350791553</v>
      </c>
      <c r="Y6" s="46">
        <f>(_xlfn.FORECAST.LINEAR($P$1:$Y$1,M6:X6,$D$1:$O$1)+((Percent!Y6*_xlfn.FORECAST.LINEAR($P$1:$Y$1,M6:X6,$D$1:$O$1))+Adjustment!Z6))</f>
        <v>222.67774104016414</v>
      </c>
      <c r="Z6" s="37"/>
      <c r="AA6" s="37"/>
    </row>
    <row r="7" spans="1:28" ht="16.350000000000001" customHeight="1" x14ac:dyDescent="0.25">
      <c r="A7" s="8" t="s">
        <v>4</v>
      </c>
      <c r="B7" s="8" t="s">
        <v>26</v>
      </c>
      <c r="C7" s="37" t="s">
        <v>26</v>
      </c>
      <c r="D7" s="37">
        <f>Base!D7+(Base!D7*Percent!E7)+Adjustment!E7</f>
        <v>59.4</v>
      </c>
      <c r="E7" s="37">
        <f>Base!E7+(Base!E7*Percent!F7)+Adjustment!F7</f>
        <v>60.1</v>
      </c>
      <c r="F7" s="37">
        <f>Base!F7+(Base!F7*Percent!G7)+Adjustment!G7</f>
        <v>61.1</v>
      </c>
      <c r="G7" s="37">
        <f>Base!G7+(Base!G7*Percent!H7)+Adjustment!H7</f>
        <v>63.9</v>
      </c>
      <c r="H7" s="37">
        <f>Base!H7+(Base!H7*Percent!I7)+Adjustment!I7</f>
        <v>67.599999999999994</v>
      </c>
      <c r="I7" s="37">
        <f>Base!I7+(Base!I7*Percent!J7)+Adjustment!J7</f>
        <v>73.2</v>
      </c>
      <c r="J7" s="37">
        <f>Base!J7+(Base!J7*Percent!K7)+Adjustment!K7</f>
        <v>78.400000000000006</v>
      </c>
      <c r="K7" s="37">
        <f>Base!K7+(Base!K7*Percent!L7)+Adjustment!L7</f>
        <v>81.099999999999994</v>
      </c>
      <c r="L7" s="37">
        <f>Base!L7+(Base!L7*Percent!M7)+Adjustment!M7</f>
        <v>79.400000000000006</v>
      </c>
      <c r="M7" s="37">
        <f>Base!M7+(Base!M7*Percent!N7)+Adjustment!N7</f>
        <v>79.8</v>
      </c>
      <c r="N7" s="37">
        <f>Base!N7+(Base!N7*Percent!O7)+Adjustment!O7</f>
        <v>79.400000000000006</v>
      </c>
      <c r="O7" s="37">
        <f>Base!O7+(Base!O7*Percent!P7)+Adjustment!P7</f>
        <v>80.1756642</v>
      </c>
      <c r="P7" s="46">
        <f>(_xlfn.FORECAST.LINEAR($P$1:$Y$1,D7:O7,$D$1:$O$1)+((Percent!P7*_xlfn.FORECAST.LINEAR($P$1:$Y$1,D7:O7,$D$1:$O$1))+Adjustment!Q7))</f>
        <v>89.408673176360196</v>
      </c>
      <c r="Q7" s="46">
        <f>(_xlfn.FORECAST.LINEAR($P$1:$Y$1,E7:P7,$D$1:$O$1)+((Percent!Q7*_xlfn.FORECAST.LINEAR($P$1:$Y$1,E7:P7,$D$1:$O$1))+Adjustment!R7))</f>
        <v>85.420290322933667</v>
      </c>
      <c r="R7" s="46">
        <f>(_xlfn.FORECAST.LINEAR($P$1:$Y$1,F7:Q7,$D$1:$O$1)+((Percent!R7*_xlfn.FORECAST.LINEAR($P$1:$Y$1,F7:Q7,$D$1:$O$1))+Adjustment!S7))</f>
        <v>87.326206847713252</v>
      </c>
      <c r="S7" s="46">
        <f>(_xlfn.FORECAST.LINEAR($P$1:$Y$1,G7:R7,$D$1:$O$1)+((Percent!S7*_xlfn.FORECAST.LINEAR($P$1:$Y$1,G7:R7,$D$1:$O$1))+Adjustment!T7))</f>
        <v>90.142650278151365</v>
      </c>
      <c r="T7" s="46">
        <f>(_xlfn.FORECAST.LINEAR($P$1:$Y$1,H7:S7,$D$1:$O$1)+((Percent!T7*_xlfn.FORECAST.LINEAR($P$1:$Y$1,H7:S7,$D$1:$O$1))+Adjustment!U7))</f>
        <v>93.831743471270585</v>
      </c>
      <c r="U7" s="46">
        <f>(_xlfn.FORECAST.LINEAR($P$1:$Y$1,I7:T7,$D$1:$O$1)+((Percent!U7*_xlfn.FORECAST.LINEAR($P$1:$Y$1,I7:T7,$D$1:$O$1))+Adjustment!V7))</f>
        <v>99.71205729946611</v>
      </c>
      <c r="V7" s="46">
        <f>(_xlfn.FORECAST.LINEAR($P$1:$Y$1,J7:U7,$D$1:$O$1)+((Percent!V7*_xlfn.FORECAST.LINEAR($P$1:$Y$1,J7:U7,$D$1:$O$1))+Adjustment!W7))</f>
        <v>105.85868604849672</v>
      </c>
      <c r="W7" s="46">
        <f>(_xlfn.FORECAST.LINEAR($P$1:$Y$1,K7:V7,$D$1:$O$1)+((Percent!W7*_xlfn.FORECAST.LINEAR($P$1:$Y$1,K7:V7,$D$1:$O$1))+Adjustment!X7))</f>
        <v>108.15778785794359</v>
      </c>
      <c r="X7" s="46">
        <f>(_xlfn.FORECAST.LINEAR($P$1:$Y$1,L7:W7,$D$1:$O$1)+((Percent!X7*_xlfn.FORECAST.LINEAR($P$1:$Y$1,L7:W7,$D$1:$O$1))+Adjustment!Y7))</f>
        <v>117.70126060376467</v>
      </c>
      <c r="Y7" s="46">
        <f>(_xlfn.FORECAST.LINEAR($P$1:$Y$1,M7:X7,$D$1:$O$1)+((Percent!Y7*_xlfn.FORECAST.LINEAR($P$1:$Y$1,M7:X7,$D$1:$O$1))+Adjustment!Z7))</f>
        <v>136.03757085457957</v>
      </c>
      <c r="Z7" s="37"/>
      <c r="AA7" s="37"/>
    </row>
    <row r="8" spans="1:28" ht="16.350000000000001" customHeight="1" x14ac:dyDescent="0.25">
      <c r="A8" s="9" t="s">
        <v>5</v>
      </c>
      <c r="B8" s="9" t="s">
        <v>27</v>
      </c>
      <c r="C8" s="37" t="s">
        <v>27</v>
      </c>
      <c r="D8" s="37">
        <f>Base!D8+(Base!D8*Percent!E8)+Adjustment!E8</f>
        <v>40.1</v>
      </c>
      <c r="E8" s="37">
        <f>Base!E8+(Base!E8*Percent!F8)+Adjustment!F8</f>
        <v>42.1</v>
      </c>
      <c r="F8" s="37">
        <f>Base!F8+(Base!F8*Percent!G8)+Adjustment!G8</f>
        <v>43.2</v>
      </c>
      <c r="G8" s="37">
        <f>Base!G8+(Base!G8*Percent!H8)+Adjustment!H8</f>
        <v>45.4</v>
      </c>
      <c r="H8" s="37">
        <f>Base!H8+(Base!H8*Percent!I8)+Adjustment!I8</f>
        <v>47.8</v>
      </c>
      <c r="I8" s="37">
        <f>Base!I8+(Base!I8*Percent!J8)+Adjustment!J8</f>
        <v>50.4</v>
      </c>
      <c r="J8" s="37">
        <f>Base!J8+(Base!J8*Percent!K8)+Adjustment!K8</f>
        <v>53.7</v>
      </c>
      <c r="K8" s="37">
        <f>Base!K8+(Base!K8*Percent!L8)+Adjustment!L8</f>
        <v>55.7</v>
      </c>
      <c r="L8" s="37">
        <f>Base!L8+(Base!L8*Percent!M8)+Adjustment!M8</f>
        <v>57.1</v>
      </c>
      <c r="M8" s="37">
        <f>Base!M8+(Base!M8*Percent!N8)+Adjustment!N8</f>
        <v>57.5</v>
      </c>
      <c r="N8" s="37">
        <f>Base!N8+(Base!N8*Percent!O8)+Adjustment!O8</f>
        <v>58.9</v>
      </c>
      <c r="O8" s="37">
        <f>Base!O8+(Base!O8*Percent!P8)+Adjustment!P8</f>
        <v>56.966919300000001</v>
      </c>
      <c r="P8" s="46">
        <f>(_xlfn.FORECAST.LINEAR($P$1:$Y$1,D8:O8,$D$1:$O$1)+((Percent!P8*_xlfn.FORECAST.LINEAR($P$1:$Y$1,D8:O8,$D$1:$O$1))+Adjustment!Q8))</f>
        <v>64.560384560693322</v>
      </c>
      <c r="Q8" s="46">
        <f>(_xlfn.FORECAST.LINEAR($P$1:$Y$1,E8:P8,$D$1:$O$1)+((Percent!Q8*_xlfn.FORECAST.LINEAR($P$1:$Y$1,E8:P8,$D$1:$O$1))+Adjustment!R8))</f>
        <v>61.676993147256425</v>
      </c>
      <c r="R8" s="46">
        <f>(_xlfn.FORECAST.LINEAR($P$1:$Y$1,F8:Q8,$D$1:$O$1)+((Percent!R8*_xlfn.FORECAST.LINEAR($P$1:$Y$1,F8:Q8,$D$1:$O$1))+Adjustment!S8))</f>
        <v>63.432558961196897</v>
      </c>
      <c r="S8" s="46">
        <f>(_xlfn.FORECAST.LINEAR($P$1:$Y$1,G8:R8,$D$1:$O$1)+((Percent!S8*_xlfn.FORECAST.LINEAR($P$1:$Y$1,G8:R8,$D$1:$O$1))+Adjustment!T8))</f>
        <v>66.103711811000608</v>
      </c>
      <c r="T8" s="46">
        <f>(_xlfn.FORECAST.LINEAR($P$1:$Y$1,H8:S8,$D$1:$O$1)+((Percent!T8*_xlfn.FORECAST.LINEAR($P$1:$Y$1,H8:S8,$D$1:$O$1))+Adjustment!U8))</f>
        <v>69.782472354299287</v>
      </c>
      <c r="U8" s="46">
        <f>(_xlfn.FORECAST.LINEAR($P$1:$Y$1,I8:T8,$D$1:$O$1)+((Percent!U8*_xlfn.FORECAST.LINEAR($P$1:$Y$1,I8:T8,$D$1:$O$1))+Adjustment!V8))</f>
        <v>75.536074185006186</v>
      </c>
      <c r="V8" s="46">
        <f>(_xlfn.FORECAST.LINEAR($P$1:$Y$1,J8:U8,$D$1:$O$1)+((Percent!V8*_xlfn.FORECAST.LINEAR($P$1:$Y$1,J8:U8,$D$1:$O$1))+Adjustment!W8))</f>
        <v>81.558790493601236</v>
      </c>
      <c r="W8" s="46">
        <f>(_xlfn.FORECAST.LINEAR($P$1:$Y$1,K8:V8,$D$1:$O$1)+((Percent!W8*_xlfn.FORECAST.LINEAR($P$1:$Y$1,K8:V8,$D$1:$O$1))+Adjustment!X8))</f>
        <v>84.601709461828619</v>
      </c>
      <c r="X8" s="46">
        <f>(_xlfn.FORECAST.LINEAR($P$1:$Y$1,L8:W8,$D$1:$O$1)+((Percent!X8*_xlfn.FORECAST.LINEAR($P$1:$Y$1,L8:W8,$D$1:$O$1))+Adjustment!Y8))</f>
        <v>93.356039846963156</v>
      </c>
      <c r="Y8" s="46">
        <f>(_xlfn.FORECAST.LINEAR($P$1:$Y$1,M8:X8,$D$1:$O$1)+((Percent!Y8*_xlfn.FORECAST.LINEAR($P$1:$Y$1,M8:X8,$D$1:$O$1))+Adjustment!Z8))</f>
        <v>110.55613949349521</v>
      </c>
      <c r="Z8" s="37"/>
      <c r="AA8" s="37"/>
    </row>
    <row r="9" spans="1:28" ht="16.350000000000001" customHeight="1" x14ac:dyDescent="0.25">
      <c r="A9" s="10" t="s">
        <v>28</v>
      </c>
      <c r="B9" s="10" t="s">
        <v>29</v>
      </c>
      <c r="C9" s="37" t="s">
        <v>29</v>
      </c>
      <c r="D9" s="37">
        <f>Base!D9+(Base!D9*Percent!E9)+Adjustment!E9</f>
        <v>26</v>
      </c>
      <c r="E9" s="37">
        <f>Base!E9+(Base!E9*Percent!F9)+Adjustment!F9</f>
        <v>26.3</v>
      </c>
      <c r="F9" s="37">
        <f>Base!F9+(Base!F9*Percent!G9)+Adjustment!G9</f>
        <v>29</v>
      </c>
      <c r="G9" s="37">
        <f>Base!G9+(Base!G9*Percent!H9)+Adjustment!H9</f>
        <v>30.8</v>
      </c>
      <c r="H9" s="37">
        <f>Base!H9+(Base!H9*Percent!I9)+Adjustment!I9</f>
        <v>33.700000000000003</v>
      </c>
      <c r="I9" s="37">
        <f>Base!I9+(Base!I9*Percent!J9)+Adjustment!J9</f>
        <v>36.700000000000003</v>
      </c>
      <c r="J9" s="37">
        <f>Base!J9+(Base!J9*Percent!K9)+Adjustment!K9</f>
        <v>39.299999999999997</v>
      </c>
      <c r="K9" s="37">
        <f>Base!K9+(Base!K9*Percent!L9)+Adjustment!L9</f>
        <v>40.9</v>
      </c>
      <c r="L9" s="37">
        <f>Base!L9+(Base!L9*Percent!M9)+Adjustment!M9</f>
        <v>41.3</v>
      </c>
      <c r="M9" s="37">
        <f>Base!M9+(Base!M9*Percent!N9)+Adjustment!N9</f>
        <v>41.4</v>
      </c>
      <c r="N9" s="37">
        <f>Base!N9+(Base!N9*Percent!O9)+Adjustment!O9</f>
        <v>42.5</v>
      </c>
      <c r="O9" s="37">
        <f>Base!O9+(Base!O9*Percent!P9)+Adjustment!P9</f>
        <v>42.800542542857144</v>
      </c>
      <c r="P9" s="46">
        <f>(_xlfn.FORECAST.LINEAR($P$1:$Y$1,D9:O9,$D$1:$O$1)+((Percent!P9*_xlfn.FORECAST.LINEAR($P$1:$Y$1,D9:O9,$D$1:$O$1))+Adjustment!Q9))</f>
        <v>49.010215807886212</v>
      </c>
      <c r="Q9" s="46">
        <f>(_xlfn.FORECAST.LINEAR($P$1:$Y$1,E9:P9,$D$1:$O$1)+((Percent!Q9*_xlfn.FORECAST.LINEAR($P$1:$Y$1,E9:P9,$D$1:$O$1))+Adjustment!R9))</f>
        <v>46.987608787442703</v>
      </c>
      <c r="R9" s="46">
        <f>(_xlfn.FORECAST.LINEAR($P$1:$Y$1,F9:Q9,$D$1:$O$1)+((Percent!R9*_xlfn.FORECAST.LINEAR($P$1:$Y$1,F9:Q9,$D$1:$O$1))+Adjustment!S9))</f>
        <v>48.650567020711598</v>
      </c>
      <c r="S9" s="46">
        <f>(_xlfn.FORECAST.LINEAR($P$1:$Y$1,G9:R9,$D$1:$O$1)+((Percent!S9*_xlfn.FORECAST.LINEAR($P$1:$Y$1,G9:R9,$D$1:$O$1))+Adjustment!T9))</f>
        <v>51.249284529333167</v>
      </c>
      <c r="T9" s="46">
        <f>(_xlfn.FORECAST.LINEAR($P$1:$Y$1,H9:S9,$D$1:$O$1)+((Percent!T9*_xlfn.FORECAST.LINEAR($P$1:$Y$1,H9:S9,$D$1:$O$1))+Adjustment!U9))</f>
        <v>54.673700831415232</v>
      </c>
      <c r="U9" s="46">
        <f>(_xlfn.FORECAST.LINEAR($P$1:$Y$1,I9:T9,$D$1:$O$1)+((Percent!U9*_xlfn.FORECAST.LINEAR($P$1:$Y$1,I9:T9,$D$1:$O$1))+Adjustment!V9))</f>
        <v>60.082621141169966</v>
      </c>
      <c r="V9" s="46">
        <f>(_xlfn.FORECAST.LINEAR($P$1:$Y$1,J9:U9,$D$1:$O$1)+((Percent!V9*_xlfn.FORECAST.LINEAR($P$1:$Y$1,J9:U9,$D$1:$O$1))+Adjustment!W9))</f>
        <v>66.361275100827612</v>
      </c>
      <c r="W9" s="46">
        <f>(_xlfn.FORECAST.LINEAR($P$1:$Y$1,K9:V9,$D$1:$O$1)+((Percent!W9*_xlfn.FORECAST.LINEAR($P$1:$Y$1,K9:V9,$D$1:$O$1))+Adjustment!X9))</f>
        <v>70.759213992500307</v>
      </c>
      <c r="X9" s="46">
        <f>(_xlfn.FORECAST.LINEAR($P$1:$Y$1,L9:W9,$D$1:$O$1)+((Percent!X9*_xlfn.FORECAST.LINEAR($P$1:$Y$1,L9:W9,$D$1:$O$1))+Adjustment!Y9))</f>
        <v>80.685531776480843</v>
      </c>
      <c r="Y9" s="46">
        <f>(_xlfn.FORECAST.LINEAR($P$1:$Y$1,M9:X9,$D$1:$O$1)+((Percent!Y9*_xlfn.FORECAST.LINEAR($P$1:$Y$1,M9:X9,$D$1:$O$1))+Adjustment!Z9))</f>
        <v>98.802307202174148</v>
      </c>
      <c r="Z9" s="37"/>
      <c r="AA9" s="37"/>
    </row>
    <row r="10" spans="1:28" ht="16.350000000000001" customHeight="1" x14ac:dyDescent="0.25">
      <c r="A10" s="11" t="s">
        <v>30</v>
      </c>
      <c r="B10" s="11" t="s">
        <v>31</v>
      </c>
      <c r="C10" s="37" t="s">
        <v>31</v>
      </c>
      <c r="D10" s="37">
        <f>Base!D10+(Base!D10*Percent!E10)+Adjustment!E10</f>
        <v>0.9</v>
      </c>
      <c r="E10" s="37">
        <f>Base!E10+(Base!E10*Percent!F10)+Adjustment!F10</f>
        <v>2.2000000000000002</v>
      </c>
      <c r="F10" s="37">
        <f>Base!F10+(Base!F10*Percent!G10)+Adjustment!G10</f>
        <v>1.8</v>
      </c>
      <c r="G10" s="37">
        <f>Base!G10+(Base!G10*Percent!H10)+Adjustment!H10</f>
        <v>4.0999999999999996</v>
      </c>
      <c r="H10" s="37">
        <f>Base!H10+(Base!H10*Percent!I10)+Adjustment!I10</f>
        <v>31.3</v>
      </c>
      <c r="I10" s="37">
        <f>Base!I10+(Base!I10*Percent!J10)+Adjustment!J10</f>
        <v>7</v>
      </c>
      <c r="J10" s="37">
        <f>Base!J10+(Base!J10*Percent!K10)+Adjustment!K10</f>
        <v>2.5</v>
      </c>
      <c r="K10" s="37">
        <f>Base!K10+(Base!K10*Percent!L10)+Adjustment!L10</f>
        <v>7.6</v>
      </c>
      <c r="L10" s="37">
        <f>Base!L10+(Base!L10*Percent!M10)+Adjustment!M10</f>
        <v>2.2999999999999998</v>
      </c>
      <c r="M10" s="37">
        <f>Base!M10+(Base!M10*Percent!N10)+Adjustment!N10</f>
        <v>0.7</v>
      </c>
      <c r="N10" s="37">
        <f>Base!N10+(Base!N10*Percent!O10)+Adjustment!O10</f>
        <v>1.7</v>
      </c>
      <c r="O10" s="37">
        <f>Base!O10+(Base!O10*Percent!P10)+Adjustment!P10</f>
        <v>15.271555085714285</v>
      </c>
      <c r="P10" s="46">
        <f>(_xlfn.FORECAST.LINEAR($P$1:$Y$1,D10:O10,$D$1:$O$1)+((Percent!P10*_xlfn.FORECAST.LINEAR($P$1:$Y$1,D10:O10,$D$1:$O$1))+Adjustment!Q10))</f>
        <v>8.8751531761839235</v>
      </c>
      <c r="Q10" s="46">
        <f>(_xlfn.FORECAST.LINEAR($P$1:$Y$1,E10:P10,$D$1:$O$1)+((Percent!Q10*_xlfn.FORECAST.LINEAR($P$1:$Y$1,E10:P10,$D$1:$O$1))+Adjustment!R10))</f>
        <v>7.1712085047358398</v>
      </c>
      <c r="R10" s="46">
        <f>(_xlfn.FORECAST.LINEAR($P$1:$Y$1,F10:Q10,$D$1:$O$1)+((Percent!R10*_xlfn.FORECAST.LINEAR($P$1:$Y$1,F10:Q10,$D$1:$O$1))+Adjustment!S10))</f>
        <v>5.9534120867652298</v>
      </c>
      <c r="S10" s="46">
        <f>(_xlfn.FORECAST.LINEAR($P$1:$Y$1,G10:R10,$D$1:$O$1)+((Percent!S10*_xlfn.FORECAST.LINEAR($P$1:$Y$1,G10:R10,$D$1:$O$1))+Adjustment!T10))</f>
        <v>3.6349786248643352</v>
      </c>
      <c r="T10" s="46">
        <f>(_xlfn.FORECAST.LINEAR($P$1:$Y$1,H10:S10,$D$1:$O$1)+((Percent!T10*_xlfn.FORECAST.LINEAR($P$1:$Y$1,H10:S10,$D$1:$O$1))+Adjustment!U10))</f>
        <v>0.12511986814866846</v>
      </c>
      <c r="U10" s="46">
        <f>(_xlfn.FORECAST.LINEAR($P$1:$Y$1,I10:T10,$D$1:$O$1)+((Percent!U10*_xlfn.FORECAST.LINEAR($P$1:$Y$1,I10:T10,$D$1:$O$1))+Adjustment!V10))</f>
        <v>4.0828462688758407</v>
      </c>
      <c r="V10" s="46">
        <f>(_xlfn.FORECAST.LINEAR($P$1:$Y$1,J10:U10,$D$1:$O$1)+((Percent!V10*_xlfn.FORECAST.LINEAR($P$1:$Y$1,J10:U10,$D$1:$O$1))+Adjustment!W10))</f>
        <v>4.7286898980595895</v>
      </c>
      <c r="W10" s="46">
        <f>(_xlfn.FORECAST.LINEAR($P$1:$Y$1,K10:V10,$D$1:$O$1)+((Percent!W10*_xlfn.FORECAST.LINEAR($P$1:$Y$1,K10:V10,$D$1:$O$1))+Adjustment!X10))</f>
        <v>3.3277125433644583</v>
      </c>
      <c r="X10" s="46">
        <f>(_xlfn.FORECAST.LINEAR($P$1:$Y$1,L10:W10,$D$1:$O$1)+((Percent!X10*_xlfn.FORECAST.LINEAR($P$1:$Y$1,L10:W10,$D$1:$O$1))+Adjustment!Y10))</f>
        <v>3.1513917173449038</v>
      </c>
      <c r="Y10" s="46">
        <f>(_xlfn.FORECAST.LINEAR($P$1:$Y$1,M10:X10,$D$1:$O$1)+((Percent!Y10*_xlfn.FORECAST.LINEAR($P$1:$Y$1,M10:X10,$D$1:$O$1))+Adjustment!Z10))</f>
        <v>0.93089758482614215</v>
      </c>
      <c r="Z10" s="37"/>
      <c r="AA10" s="37"/>
    </row>
    <row r="11" spans="1:28" ht="16.350000000000001" customHeight="1" x14ac:dyDescent="0.25">
      <c r="A11" s="12" t="s">
        <v>6</v>
      </c>
      <c r="B11" s="12" t="s">
        <v>32</v>
      </c>
      <c r="C11" s="37" t="s">
        <v>32</v>
      </c>
      <c r="D11" s="37">
        <f>Base!D11+(Base!D11*Percent!E11)+Adjustment!E11</f>
        <v>14.8</v>
      </c>
      <c r="E11" s="37">
        <f>Base!E11+(Base!E11*Percent!F11)+Adjustment!F11</f>
        <v>15.1</v>
      </c>
      <c r="F11" s="37">
        <f>Base!F11+(Base!F11*Percent!G11)+Adjustment!G11</f>
        <v>15</v>
      </c>
      <c r="G11" s="37">
        <f>Base!G11+(Base!G11*Percent!H11)+Adjustment!H11</f>
        <v>15.9</v>
      </c>
      <c r="H11" s="37">
        <f>Base!H11+(Base!H11*Percent!I11)+Adjustment!I11</f>
        <v>16.3</v>
      </c>
      <c r="I11" s="37">
        <f>Base!I11+(Base!I11*Percent!J11)+Adjustment!J11</f>
        <v>18.2</v>
      </c>
      <c r="J11" s="37">
        <f>Base!J11+(Base!J11*Percent!K11)+Adjustment!K11</f>
        <v>19.2</v>
      </c>
      <c r="K11" s="37">
        <f>Base!K11+(Base!K11*Percent!L11)+Adjustment!L11</f>
        <v>20.8</v>
      </c>
      <c r="L11" s="37">
        <f>Base!L11+(Base!L11*Percent!M11)+Adjustment!M11</f>
        <v>20.7</v>
      </c>
      <c r="M11" s="37">
        <f>Base!M11+(Base!M11*Percent!N11)+Adjustment!N11</f>
        <v>19.100000000000001</v>
      </c>
      <c r="N11" s="37">
        <f>Base!N11+(Base!N11*Percent!O11)+Adjustment!O11</f>
        <v>19.399999999999999</v>
      </c>
      <c r="O11" s="37">
        <f>Base!O11+(Base!O11*Percent!P11)+Adjustment!P11</f>
        <v>19.390856128571428</v>
      </c>
      <c r="P11" s="46">
        <f>(_xlfn.FORECAST.LINEAR($P$1:$Y$1,D11:O11,$D$1:$O$1)+((Percent!P11*_xlfn.FORECAST.LINEAR($P$1:$Y$1,D11:O11,$D$1:$O$1))+Adjustment!Q11))</f>
        <v>21.945490045904116</v>
      </c>
      <c r="Q11" s="46">
        <f>(_xlfn.FORECAST.LINEAR($P$1:$Y$1,E11:P11,$D$1:$O$1)+((Percent!Q11*_xlfn.FORECAST.LINEAR($P$1:$Y$1,E11:P11,$D$1:$O$1))+Adjustment!R11))</f>
        <v>20.972288394267039</v>
      </c>
      <c r="R11" s="46">
        <f>(_xlfn.FORECAST.LINEAR($P$1:$Y$1,F11:Q11,$D$1:$O$1)+((Percent!R11*_xlfn.FORECAST.LINEAR($P$1:$Y$1,F11:Q11,$D$1:$O$1))+Adjustment!S11))</f>
        <v>21.426451041678057</v>
      </c>
      <c r="S11" s="46">
        <f>(_xlfn.FORECAST.LINEAR($P$1:$Y$1,G11:R11,$D$1:$O$1)+((Percent!S11*_xlfn.FORECAST.LINEAR($P$1:$Y$1,G11:R11,$D$1:$O$1))+Adjustment!T11))</f>
        <v>22.028331197102307</v>
      </c>
      <c r="T11" s="46">
        <f>(_xlfn.FORECAST.LINEAR($P$1:$Y$1,H11:S11,$D$1:$O$1)+((Percent!T11*_xlfn.FORECAST.LINEAR($P$1:$Y$1,H11:S11,$D$1:$O$1))+Adjustment!U11))</f>
        <v>22.847570765923898</v>
      </c>
      <c r="U11" s="46">
        <f>(_xlfn.FORECAST.LINEAR($P$1:$Y$1,I11:T11,$D$1:$O$1)+((Percent!U11*_xlfn.FORECAST.LINEAR($P$1:$Y$1,I11:T11,$D$1:$O$1))+Adjustment!V11))</f>
        <v>23.987727567641681</v>
      </c>
      <c r="V11" s="46">
        <f>(_xlfn.FORECAST.LINEAR($P$1:$Y$1,J11:U11,$D$1:$O$1)+((Percent!V11*_xlfn.FORECAST.LINEAR($P$1:$Y$1,J11:U11,$D$1:$O$1))+Adjustment!W11))</f>
        <v>25.179172697866768</v>
      </c>
      <c r="W11" s="46">
        <f>(_xlfn.FORECAST.LINEAR($P$1:$Y$1,K11:V11,$D$1:$O$1)+((Percent!W11*_xlfn.FORECAST.LINEAR($P$1:$Y$1,K11:V11,$D$1:$O$1))+Adjustment!X11))</f>
        <v>25.254740850544007</v>
      </c>
      <c r="X11" s="46">
        <f>(_xlfn.FORECAST.LINEAR($P$1:$Y$1,L11:W11,$D$1:$O$1)+((Percent!X11*_xlfn.FORECAST.LINEAR($P$1:$Y$1,L11:W11,$D$1:$O$1))+Adjustment!Y11))</f>
        <v>27.207091087787848</v>
      </c>
      <c r="Y11" s="46">
        <f>(_xlfn.FORECAST.LINEAR($P$1:$Y$1,M11:X11,$D$1:$O$1)+((Percent!Y11*_xlfn.FORECAST.LINEAR($P$1:$Y$1,M11:X11,$D$1:$O$1))+Adjustment!Z11))</f>
        <v>31.379984544415734</v>
      </c>
      <c r="Z11" s="37"/>
      <c r="AA11" s="37"/>
    </row>
    <row r="12" spans="1:28" ht="16.350000000000001" customHeight="1" x14ac:dyDescent="0.25">
      <c r="A12" s="8" t="s">
        <v>7</v>
      </c>
      <c r="B12" s="8" t="s">
        <v>33</v>
      </c>
      <c r="C12" s="37" t="s">
        <v>33</v>
      </c>
      <c r="D12" s="37">
        <f>Base!D12+(Base!D12*Percent!E12)+Adjustment!E12</f>
        <v>64.8</v>
      </c>
      <c r="E12" s="37">
        <f>Base!E12+(Base!E12*Percent!F12)+Adjustment!F12</f>
        <v>67.5</v>
      </c>
      <c r="F12" s="37">
        <f>Base!F12+(Base!F12*Percent!G12)+Adjustment!G12</f>
        <v>66.099999999999994</v>
      </c>
      <c r="G12" s="37">
        <f>Base!G12+(Base!G12*Percent!H12)+Adjustment!H12</f>
        <v>63.5</v>
      </c>
      <c r="H12" s="37">
        <f>Base!H12+(Base!H12*Percent!I12)+Adjustment!I12</f>
        <v>64.8</v>
      </c>
      <c r="I12" s="37">
        <f>Base!I12+(Base!I12*Percent!J12)+Adjustment!J12</f>
        <v>65.7</v>
      </c>
      <c r="J12" s="37">
        <f>Base!J12+(Base!J12*Percent!K12)+Adjustment!K12</f>
        <v>68.599999999999994</v>
      </c>
      <c r="K12" s="37">
        <f>Base!K12+(Base!K12*Percent!L12)+Adjustment!L12</f>
        <v>72</v>
      </c>
      <c r="L12" s="37">
        <f>Base!L12+(Base!L12*Percent!M12)+Adjustment!M12</f>
        <v>71.3</v>
      </c>
      <c r="M12" s="37">
        <f>Base!M12+(Base!M12*Percent!N12)+Adjustment!N12</f>
        <v>69.900000000000006</v>
      </c>
      <c r="N12" s="37">
        <f>Base!N12+(Base!N12*Percent!O12)+Adjustment!O12</f>
        <v>69.3</v>
      </c>
      <c r="O12" s="37">
        <f>Base!O12+(Base!O12*Percent!P12)+Adjustment!P12</f>
        <v>70.831883785714282</v>
      </c>
      <c r="P12" s="46">
        <f>(_xlfn.FORECAST.LINEAR($P$1:$Y$1,D12:O12,$D$1:$O$1)+((Percent!P12*_xlfn.FORECAST.LINEAR($P$1:$Y$1,D12:O12,$D$1:$O$1))+Adjustment!Q12))</f>
        <v>72.760564507332205</v>
      </c>
      <c r="Q12" s="46">
        <f>(_xlfn.FORECAST.LINEAR($P$1:$Y$1,E12:P12,$D$1:$O$1)+((Percent!Q12*_xlfn.FORECAST.LINEAR($P$1:$Y$1,E12:P12,$D$1:$O$1))+Adjustment!R12))</f>
        <v>68.741286649768199</v>
      </c>
      <c r="R12" s="46">
        <f>(_xlfn.FORECAST.LINEAR($P$1:$Y$1,F12:Q12,$D$1:$O$1)+((Percent!R12*_xlfn.FORECAST.LINEAR($P$1:$Y$1,F12:Q12,$D$1:$O$1))+Adjustment!S12))</f>
        <v>68.728134516153943</v>
      </c>
      <c r="S12" s="46">
        <f>(_xlfn.FORECAST.LINEAR($P$1:$Y$1,G12:R12,$D$1:$O$1)+((Percent!S12*_xlfn.FORECAST.LINEAR($P$1:$Y$1,G12:R12,$D$1:$O$1))+Adjustment!T12))</f>
        <v>69.439307095886718</v>
      </c>
      <c r="T12" s="46">
        <f>(_xlfn.FORECAST.LINEAR($P$1:$Y$1,H12:S12,$D$1:$O$1)+((Percent!T12*_xlfn.FORECAST.LINEAR($P$1:$Y$1,H12:S12,$D$1:$O$1))+Adjustment!U12))</f>
        <v>69.922052216929131</v>
      </c>
      <c r="U12" s="46">
        <f>(_xlfn.FORECAST.LINEAR($P$1:$Y$1,I12:T12,$D$1:$O$1)+((Percent!U12*_xlfn.FORECAST.LINEAR($P$1:$Y$1,I12:T12,$D$1:$O$1))+Adjustment!V12))</f>
        <v>71.096834311218231</v>
      </c>
      <c r="V12" s="46">
        <f>(_xlfn.FORECAST.LINEAR($P$1:$Y$1,J12:U12,$D$1:$O$1)+((Percent!V12*_xlfn.FORECAST.LINEAR($P$1:$Y$1,J12:U12,$D$1:$O$1))+Adjustment!W12))</f>
        <v>70.33855478625803</v>
      </c>
      <c r="W12" s="46">
        <f>(_xlfn.FORECAST.LINEAR($P$1:$Y$1,K12:V12,$D$1:$O$1)+((Percent!W12*_xlfn.FORECAST.LINEAR($P$1:$Y$1,K12:V12,$D$1:$O$1))+Adjustment!X12))</f>
        <v>64.960944814258525</v>
      </c>
      <c r="X12" s="46">
        <f>(_xlfn.FORECAST.LINEAR($P$1:$Y$1,L12:W12,$D$1:$O$1)+((Percent!X12*_xlfn.FORECAST.LINEAR($P$1:$Y$1,L12:W12,$D$1:$O$1))+Adjustment!Y12))</f>
        <v>61.966494237431874</v>
      </c>
      <c r="Y12" s="46">
        <f>(_xlfn.FORECAST.LINEAR($P$1:$Y$1,M12:X12,$D$1:$O$1)+((Percent!Y12*_xlfn.FORECAST.LINEAR($P$1:$Y$1,M12:X12,$D$1:$O$1))+Adjustment!Z12))</f>
        <v>59.867071384367655</v>
      </c>
      <c r="Z12" s="37"/>
      <c r="AA12" s="37"/>
    </row>
    <row r="13" spans="1:28" ht="16.350000000000001" customHeight="1" x14ac:dyDescent="0.25">
      <c r="A13" s="13">
        <v>1.2</v>
      </c>
      <c r="B13" s="13" t="s">
        <v>34</v>
      </c>
      <c r="C13" s="37" t="s">
        <v>34</v>
      </c>
      <c r="D13" s="37">
        <f>Base!D13+(Base!D13*Percent!E13)+Adjustment!E13</f>
        <v>427.3</v>
      </c>
      <c r="E13" s="37">
        <f>Base!E13+(Base!E13*Percent!F13)+Adjustment!F13</f>
        <v>489.1</v>
      </c>
      <c r="F13" s="37">
        <f>Base!F13+(Base!F13*Percent!G13)+Adjustment!G13</f>
        <v>550.4</v>
      </c>
      <c r="G13" s="37">
        <f>Base!G13+(Base!G13*Percent!H13)+Adjustment!H13</f>
        <v>607.6</v>
      </c>
      <c r="H13" s="37">
        <f>Base!H13+(Base!H13*Percent!I13)+Adjustment!I13</f>
        <v>629.20000000000005</v>
      </c>
      <c r="I13" s="37">
        <f>Base!I13+(Base!I13*Percent!J13)+Adjustment!J13</f>
        <v>661.6</v>
      </c>
      <c r="J13" s="37">
        <f>Base!J13+(Base!J13*Percent!K13)+Adjustment!K13</f>
        <v>741.2</v>
      </c>
      <c r="K13" s="37">
        <f>Base!K13+(Base!K13*Percent!L13)+Adjustment!L13</f>
        <v>809.4</v>
      </c>
      <c r="L13" s="37">
        <f>Base!L13+(Base!L13*Percent!M13)+Adjustment!M13</f>
        <v>861.5</v>
      </c>
      <c r="M13" s="37">
        <f>Base!M13+(Base!M13*Percent!N13)+Adjustment!N13</f>
        <v>892.9</v>
      </c>
      <c r="N13" s="37">
        <f>Base!N13+(Base!N13*Percent!O13)+Adjustment!O13</f>
        <v>863.9</v>
      </c>
      <c r="O13" s="37">
        <f>Base!O13+(Base!O13*Percent!P13)+Adjustment!P13</f>
        <v>836.31858245714284</v>
      </c>
      <c r="P13" s="46">
        <f>(_xlfn.FORECAST.LINEAR($P$1:$Y$1,D13:O13,$D$1:$O$1)+((Percent!P13*_xlfn.FORECAST.LINEAR($P$1:$Y$1,D13:O13,$D$1:$O$1))+Adjustment!Q13))</f>
        <v>1016.396510758352</v>
      </c>
      <c r="Q13" s="46">
        <f>(_xlfn.FORECAST.LINEAR($P$1:$Y$1,E13:P13,$D$1:$O$1)+((Percent!Q13*_xlfn.FORECAST.LINEAR($P$1:$Y$1,E13:P13,$D$1:$O$1))+Adjustment!R13))</f>
        <v>974.5958557110024</v>
      </c>
      <c r="R13" s="46">
        <f>(_xlfn.FORECAST.LINEAR($P$1:$Y$1,F13:Q13,$D$1:$O$1)+((Percent!R13*_xlfn.FORECAST.LINEAR($P$1:$Y$1,F13:Q13,$D$1:$O$1))+Adjustment!S13))</f>
        <v>1021.8519873471002</v>
      </c>
      <c r="S13" s="46">
        <f>(_xlfn.FORECAST.LINEAR($P$1:$Y$1,G13:R13,$D$1:$O$1)+((Percent!S13*_xlfn.FORECAST.LINEAR($P$1:$Y$1,G13:R13,$D$1:$O$1))+Adjustment!T13))</f>
        <v>1094.0958199964493</v>
      </c>
      <c r="T13" s="46">
        <f>(_xlfn.FORECAST.LINEAR($P$1:$Y$1,H13:S13,$D$1:$O$1)+((Percent!T13*_xlfn.FORECAST.LINEAR($P$1:$Y$1,H13:S13,$D$1:$O$1))+Adjustment!U13))</f>
        <v>1196.4945548830055</v>
      </c>
      <c r="U13" s="46">
        <f>(_xlfn.FORECAST.LINEAR($P$1:$Y$1,I13:T13,$D$1:$O$1)+((Percent!U13*_xlfn.FORECAST.LINEAR($P$1:$Y$1,I13:T13,$D$1:$O$1))+Adjustment!V13))</f>
        <v>1343.6648916050315</v>
      </c>
      <c r="V13" s="46">
        <f>(_xlfn.FORECAST.LINEAR($P$1:$Y$1,J13:U13,$D$1:$O$1)+((Percent!V13*_xlfn.FORECAST.LINEAR($P$1:$Y$1,J13:U13,$D$1:$O$1))+Adjustment!W13))</f>
        <v>1504.5599767711701</v>
      </c>
      <c r="W13" s="46">
        <f>(_xlfn.FORECAST.LINEAR($P$1:$Y$1,K13:V13,$D$1:$O$1)+((Percent!W13*_xlfn.FORECAST.LINEAR($P$1:$Y$1,K13:V13,$D$1:$O$1))+Adjustment!X13))</f>
        <v>1626.6429844451457</v>
      </c>
      <c r="X13" s="46">
        <f>(_xlfn.FORECAST.LINEAR($P$1:$Y$1,L13:W13,$D$1:$O$1)+((Percent!X13*_xlfn.FORECAST.LINEAR($P$1:$Y$1,L13:W13,$D$1:$O$1))+Adjustment!Y13))</f>
        <v>1889.0338820610009</v>
      </c>
      <c r="Y13" s="46">
        <f>(_xlfn.FORECAST.LINEAR($P$1:$Y$1,M13:X13,$D$1:$O$1)+((Percent!Y13*_xlfn.FORECAST.LINEAR($P$1:$Y$1,M13:X13,$D$1:$O$1))+Adjustment!Z13))</f>
        <v>2376.170445521469</v>
      </c>
      <c r="Z13" s="37"/>
      <c r="AA13" s="37"/>
    </row>
    <row r="14" spans="1:28" ht="16.350000000000001" customHeight="1" x14ac:dyDescent="0.25">
      <c r="A14" s="14" t="s">
        <v>35</v>
      </c>
      <c r="B14" s="14" t="s">
        <v>36</v>
      </c>
      <c r="C14" s="37" t="s">
        <v>36</v>
      </c>
      <c r="D14" s="37">
        <f>Base!D14+(Base!D14*Percent!E14)+Adjustment!E14</f>
        <v>399.3</v>
      </c>
      <c r="E14" s="37">
        <f>Base!E14+(Base!E14*Percent!F14)+Adjustment!F14</f>
        <v>462.3</v>
      </c>
      <c r="F14" s="37">
        <f>Base!F14+(Base!F14*Percent!G14)+Adjustment!G14</f>
        <v>516.6</v>
      </c>
      <c r="G14" s="37">
        <f>Base!G14+(Base!G14*Percent!H14)+Adjustment!H14</f>
        <v>566</v>
      </c>
      <c r="H14" s="37">
        <f>Base!H14+(Base!H14*Percent!I14)+Adjustment!I14</f>
        <v>592</v>
      </c>
      <c r="I14" s="37">
        <f>Base!I14+(Base!I14*Percent!J14)+Adjustment!J14</f>
        <v>624.5</v>
      </c>
      <c r="J14" s="37">
        <f>Base!J14+(Base!J14*Percent!K14)+Adjustment!K14</f>
        <v>701.1</v>
      </c>
      <c r="K14" s="37">
        <f>Base!K14+(Base!K14*Percent!L14)+Adjustment!L14</f>
        <v>756.6</v>
      </c>
      <c r="L14" s="37">
        <f>Base!L14+(Base!L14*Percent!M14)+Adjustment!M14</f>
        <v>801.8</v>
      </c>
      <c r="M14" s="37">
        <f>Base!M14+(Base!M14*Percent!N14)+Adjustment!N14</f>
        <v>832.7</v>
      </c>
      <c r="N14" s="37">
        <f>Base!N14+(Base!N14*Percent!O14)+Adjustment!O14</f>
        <v>802.2</v>
      </c>
      <c r="O14" s="37">
        <f>Base!O14+(Base!O14*Percent!P14)+Adjustment!P14</f>
        <v>775.93565741428563</v>
      </c>
      <c r="P14" s="46">
        <f>(_xlfn.FORECAST.LINEAR($P$1:$Y$1,D14:O14,$D$1:$O$1)+((Percent!P14*_xlfn.FORECAST.LINEAR($P$1:$Y$1,D14:O14,$D$1:$O$1))+Adjustment!Q14))</f>
        <v>944.99804021221325</v>
      </c>
      <c r="Q14" s="46">
        <f>(_xlfn.FORECAST.LINEAR($P$1:$Y$1,E14:P14,$D$1:$O$1)+((Percent!Q14*_xlfn.FORECAST.LINEAR($P$1:$Y$1,E14:P14,$D$1:$O$1))+Adjustment!R14))</f>
        <v>905.12657519026732</v>
      </c>
      <c r="R14" s="46">
        <f>(_xlfn.FORECAST.LINEAR($P$1:$Y$1,F14:Q14,$D$1:$O$1)+((Percent!R14*_xlfn.FORECAST.LINEAR($P$1:$Y$1,F14:Q14,$D$1:$O$1))+Adjustment!S14))</f>
        <v>947.58839339391773</v>
      </c>
      <c r="S14" s="46">
        <f>(_xlfn.FORECAST.LINEAR($P$1:$Y$1,G14:R14,$D$1:$O$1)+((Percent!S14*_xlfn.FORECAST.LINEAR($P$1:$Y$1,G14:R14,$D$1:$O$1))+Adjustment!T14))</f>
        <v>1012.3282492110874</v>
      </c>
      <c r="T14" s="46">
        <f>(_xlfn.FORECAST.LINEAR($P$1:$Y$1,H14:S14,$D$1:$O$1)+((Percent!T14*_xlfn.FORECAST.LINEAR($P$1:$Y$1,H14:S14,$D$1:$O$1))+Adjustment!U14))</f>
        <v>1102.8909866089925</v>
      </c>
      <c r="U14" s="46">
        <f>(_xlfn.FORECAST.LINEAR($P$1:$Y$1,I14:T14,$D$1:$O$1)+((Percent!U14*_xlfn.FORECAST.LINEAR($P$1:$Y$1,I14:T14,$D$1:$O$1))+Adjustment!V14))</f>
        <v>1234.2871121516152</v>
      </c>
      <c r="V14" s="46">
        <f>(_xlfn.FORECAST.LINEAR($P$1:$Y$1,J14:U14,$D$1:$O$1)+((Percent!V14*_xlfn.FORECAST.LINEAR($P$1:$Y$1,J14:U14,$D$1:$O$1))+Adjustment!W14))</f>
        <v>1377.7765957825043</v>
      </c>
      <c r="W14" s="46">
        <f>(_xlfn.FORECAST.LINEAR($P$1:$Y$1,K14:V14,$D$1:$O$1)+((Percent!W14*_xlfn.FORECAST.LINEAR($P$1:$Y$1,K14:V14,$D$1:$O$1))+Adjustment!X14))</f>
        <v>1486.460959176502</v>
      </c>
      <c r="X14" s="46">
        <f>(_xlfn.FORECAST.LINEAR($P$1:$Y$1,L14:W14,$D$1:$O$1)+((Percent!X14*_xlfn.FORECAST.LINEAR($P$1:$Y$1,L14:W14,$D$1:$O$1))+Adjustment!Y14))</f>
        <v>1720.7564048633124</v>
      </c>
      <c r="Y14" s="46">
        <f>(_xlfn.FORECAST.LINEAR($P$1:$Y$1,M14:X14,$D$1:$O$1)+((Percent!Y14*_xlfn.FORECAST.LINEAR($P$1:$Y$1,M14:X14,$D$1:$O$1))+Adjustment!Z14))</f>
        <v>2156.3491492342896</v>
      </c>
      <c r="Z14" s="37"/>
      <c r="AA14" s="37"/>
    </row>
    <row r="15" spans="1:28" ht="16.350000000000001" customHeight="1" x14ac:dyDescent="0.25">
      <c r="A15" s="14" t="s">
        <v>37</v>
      </c>
      <c r="B15" s="14" t="s">
        <v>38</v>
      </c>
      <c r="C15" s="37" t="s">
        <v>38</v>
      </c>
      <c r="D15" s="37">
        <f>Base!D15+(Base!D15*Percent!E15)+Adjustment!E15</f>
        <v>348.4</v>
      </c>
      <c r="E15" s="37">
        <f>Base!E15+(Base!E15*Percent!F15)+Adjustment!F15</f>
        <v>404.7</v>
      </c>
      <c r="F15" s="37">
        <f>Base!F15+(Base!F15*Percent!G15)+Adjustment!G15</f>
        <v>455.8</v>
      </c>
      <c r="G15" s="37">
        <f>Base!G15+(Base!G15*Percent!H15)+Adjustment!H15</f>
        <v>495.3</v>
      </c>
      <c r="H15" s="37">
        <f>Base!H15+(Base!H15*Percent!I15)+Adjustment!I15</f>
        <v>521.79999999999995</v>
      </c>
      <c r="I15" s="37">
        <f>Base!I15+(Base!I15*Percent!J15)+Adjustment!J15</f>
        <v>551.29999999999995</v>
      </c>
      <c r="J15" s="37">
        <f>Base!J15+(Base!J15*Percent!K15)+Adjustment!K15</f>
        <v>616.1</v>
      </c>
      <c r="K15" s="37">
        <f>Base!K15+(Base!K15*Percent!L15)+Adjustment!L15</f>
        <v>661</v>
      </c>
      <c r="L15" s="37">
        <f>Base!L15+(Base!L15*Percent!M15)+Adjustment!M15</f>
        <v>693.5</v>
      </c>
      <c r="M15" s="37">
        <f>Base!M15+(Base!M15*Percent!N15)+Adjustment!N15</f>
        <v>705.6</v>
      </c>
      <c r="N15" s="37">
        <f>Base!N15+(Base!N15*Percent!O15)+Adjustment!O15</f>
        <v>677.9</v>
      </c>
      <c r="O15" s="37">
        <f>Base!O15+(Base!O15*Percent!P15)+Adjustment!P15</f>
        <v>636.38177574285714</v>
      </c>
      <c r="P15" s="46">
        <f>(_xlfn.FORECAST.LINEAR($P$1:$Y$1,D15:O15,$D$1:$O$1)+((Percent!P15*_xlfn.FORECAST.LINEAR($P$1:$Y$1,D15:O15,$D$1:$O$1))+Adjustment!Q15))</f>
        <v>793.44554694710632</v>
      </c>
      <c r="Q15" s="46">
        <f>(_xlfn.FORECAST.LINEAR($P$1:$Y$1,E15:P15,$D$1:$O$1)+((Percent!Q15*_xlfn.FORECAST.LINEAR($P$1:$Y$1,E15:P15,$D$1:$O$1))+Adjustment!R15))</f>
        <v>757.68649295308762</v>
      </c>
      <c r="R15" s="46">
        <f>(_xlfn.FORECAST.LINEAR($P$1:$Y$1,F15:Q15,$D$1:$O$1)+((Percent!R15*_xlfn.FORECAST.LINEAR($P$1:$Y$1,F15:Q15,$D$1:$O$1))+Adjustment!S15))</f>
        <v>785.63144832894432</v>
      </c>
      <c r="S15" s="46">
        <f>(_xlfn.FORECAST.LINEAR($P$1:$Y$1,G15:R15,$D$1:$O$1)+((Percent!S15*_xlfn.FORECAST.LINEAR($P$1:$Y$1,G15:R15,$D$1:$O$1))+Adjustment!T15))</f>
        <v>830.22440747880364</v>
      </c>
      <c r="T15" s="46">
        <f>(_xlfn.FORECAST.LINEAR($P$1:$Y$1,H15:S15,$D$1:$O$1)+((Percent!T15*_xlfn.FORECAST.LINEAR($P$1:$Y$1,H15:S15,$D$1:$O$1))+Adjustment!U15))</f>
        <v>892.20700759376007</v>
      </c>
      <c r="U15" s="46">
        <f>(_xlfn.FORECAST.LINEAR($P$1:$Y$1,I15:T15,$D$1:$O$1)+((Percent!U15*_xlfn.FORECAST.LINEAR($P$1:$Y$1,I15:T15,$D$1:$O$1))+Adjustment!V15))</f>
        <v>983.49530976925962</v>
      </c>
      <c r="V15" s="46">
        <f>(_xlfn.FORECAST.LINEAR($P$1:$Y$1,J15:U15,$D$1:$O$1)+((Percent!V15*_xlfn.FORECAST.LINEAR($P$1:$Y$1,J15:U15,$D$1:$O$1))+Adjustment!W15))</f>
        <v>1079.87126361429</v>
      </c>
      <c r="W15" s="46">
        <f>(_xlfn.FORECAST.LINEAR($P$1:$Y$1,K15:V15,$D$1:$O$1)+((Percent!W15*_xlfn.FORECAST.LINEAR($P$1:$Y$1,K15:V15,$D$1:$O$1))+Adjustment!X15))</f>
        <v>1145.7263693300586</v>
      </c>
      <c r="X15" s="46">
        <f>(_xlfn.FORECAST.LINEAR($P$1:$Y$1,L15:W15,$D$1:$O$1)+((Percent!X15*_xlfn.FORECAST.LINEAR($P$1:$Y$1,L15:W15,$D$1:$O$1))+Adjustment!Y15))</f>
        <v>1304.1900970307654</v>
      </c>
      <c r="Y15" s="46">
        <f>(_xlfn.FORECAST.LINEAR($P$1:$Y$1,M15:X15,$D$1:$O$1)+((Percent!Y15*_xlfn.FORECAST.LINEAR($P$1:$Y$1,M15:X15,$D$1:$O$1))+Adjustment!Z15))</f>
        <v>1607.1784678244142</v>
      </c>
      <c r="Z15" s="37"/>
      <c r="AA15" s="37"/>
    </row>
    <row r="16" spans="1:28" ht="16.350000000000001" customHeight="1" x14ac:dyDescent="0.25">
      <c r="A16" s="15" t="s">
        <v>39</v>
      </c>
      <c r="B16" s="15" t="s">
        <v>40</v>
      </c>
      <c r="C16" s="37" t="s">
        <v>40</v>
      </c>
      <c r="D16" s="37">
        <f>Base!D16+(Base!D16*Percent!E16)+Adjustment!E16</f>
        <v>50.9</v>
      </c>
      <c r="E16" s="37">
        <f>Base!E16+(Base!E16*Percent!F16)+Adjustment!F16</f>
        <v>57.6</v>
      </c>
      <c r="F16" s="37">
        <f>Base!F16+(Base!F16*Percent!G16)+Adjustment!G16</f>
        <v>60.8</v>
      </c>
      <c r="G16" s="37">
        <f>Base!G16+(Base!G16*Percent!H16)+Adjustment!H16</f>
        <v>70.8</v>
      </c>
      <c r="H16" s="37">
        <f>Base!H16+(Base!H16*Percent!I16)+Adjustment!I16</f>
        <v>70.2</v>
      </c>
      <c r="I16" s="37">
        <f>Base!I16+(Base!I16*Percent!J16)+Adjustment!J16</f>
        <v>73.2</v>
      </c>
      <c r="J16" s="37">
        <f>Base!J16+(Base!J16*Percent!K16)+Adjustment!K16</f>
        <v>85</v>
      </c>
      <c r="K16" s="37">
        <f>Base!K16+(Base!K16*Percent!L16)+Adjustment!L16</f>
        <v>95.6</v>
      </c>
      <c r="L16" s="37">
        <f>Base!L16+(Base!L16*Percent!M16)+Adjustment!M16</f>
        <v>108.3</v>
      </c>
      <c r="M16" s="37">
        <f>Base!M16+(Base!M16*Percent!N16)+Adjustment!N16</f>
        <v>127.1</v>
      </c>
      <c r="N16" s="37">
        <f>Base!N16+(Base!N16*Percent!O16)+Adjustment!O16</f>
        <v>124.4</v>
      </c>
      <c r="O16" s="37">
        <f>Base!O16+(Base!O16*Percent!P16)+Adjustment!P16</f>
        <v>139.55388167142857</v>
      </c>
      <c r="P16" s="46">
        <f>(_xlfn.FORECAST.LINEAR($P$1:$Y$1,D16:O16,$D$1:$O$1)+((Percent!P16*_xlfn.FORECAST.LINEAR($P$1:$Y$1,D16:O16,$D$1:$O$1))+Adjustment!Q16))</f>
        <v>151.57751167499723</v>
      </c>
      <c r="Q16" s="46">
        <f>(_xlfn.FORECAST.LINEAR($P$1:$Y$1,E16:P16,$D$1:$O$1)+((Percent!Q16*_xlfn.FORECAST.LINEAR($P$1:$Y$1,E16:P16,$D$1:$O$1))+Adjustment!R16))</f>
        <v>147.46390210293583</v>
      </c>
      <c r="R16" s="46">
        <f>(_xlfn.FORECAST.LINEAR($P$1:$Y$1,F16:Q16,$D$1:$O$1)+((Percent!R16*_xlfn.FORECAST.LINEAR($P$1:$Y$1,F16:Q16,$D$1:$O$1))+Adjustment!S16))</f>
        <v>161.97878793441018</v>
      </c>
      <c r="S16" s="46">
        <f>(_xlfn.FORECAST.LINEAR($P$1:$Y$1,G16:R16,$D$1:$O$1)+((Percent!S16*_xlfn.FORECAST.LINEAR($P$1:$Y$1,G16:R16,$D$1:$O$1))+Adjustment!T16))</f>
        <v>182.12078501056754</v>
      </c>
      <c r="T16" s="46">
        <f>(_xlfn.FORECAST.LINEAR($P$1:$Y$1,H16:S16,$D$1:$O$1)+((Percent!T16*_xlfn.FORECAST.LINEAR($P$1:$Y$1,H16:S16,$D$1:$O$1))+Adjustment!U16))</f>
        <v>210.72245459343222</v>
      </c>
      <c r="U16" s="46">
        <f>(_xlfn.FORECAST.LINEAR($P$1:$Y$1,I16:T16,$D$1:$O$1)+((Percent!U16*_xlfn.FORECAST.LINEAR($P$1:$Y$1,I16:T16,$D$1:$O$1))+Adjustment!V16))</f>
        <v>250.84117037835003</v>
      </c>
      <c r="V16" s="46">
        <f>(_xlfn.FORECAST.LINEAR($P$1:$Y$1,J16:U16,$D$1:$O$1)+((Percent!V16*_xlfn.FORECAST.LINEAR($P$1:$Y$1,J16:U16,$D$1:$O$1))+Adjustment!W16))</f>
        <v>297.96585707886254</v>
      </c>
      <c r="W16" s="46">
        <f>(_xlfn.FORECAST.LINEAR($P$1:$Y$1,K16:V16,$D$1:$O$1)+((Percent!W16*_xlfn.FORECAST.LINEAR($P$1:$Y$1,K16:V16,$D$1:$O$1))+Adjustment!X16))</f>
        <v>340.803871921959</v>
      </c>
      <c r="X16" s="46">
        <f>(_xlfn.FORECAST.LINEAR($P$1:$Y$1,L16:W16,$D$1:$O$1)+((Percent!X16*_xlfn.FORECAST.LINEAR($P$1:$Y$1,L16:W16,$D$1:$O$1))+Adjustment!Y16))</f>
        <v>416.6482073724186</v>
      </c>
      <c r="Y16" s="46">
        <f>(_xlfn.FORECAST.LINEAR($P$1:$Y$1,M16:X16,$D$1:$O$1)+((Percent!Y16*_xlfn.FORECAST.LINEAR($P$1:$Y$1,M16:X16,$D$1:$O$1))+Adjustment!Z16))</f>
        <v>549.27078094204956</v>
      </c>
      <c r="Z16" s="37"/>
      <c r="AA16" s="37"/>
    </row>
    <row r="17" spans="1:27" ht="16.350000000000001" customHeight="1" x14ac:dyDescent="0.25">
      <c r="A17" s="16" t="s">
        <v>41</v>
      </c>
      <c r="B17" s="16" t="s">
        <v>42</v>
      </c>
      <c r="C17" s="37" t="s">
        <v>42</v>
      </c>
      <c r="D17" s="37">
        <f>Base!D17+(Base!D17*Percent!E17)+Adjustment!E17</f>
        <v>22.3</v>
      </c>
      <c r="E17" s="37">
        <f>Base!E17+(Base!E17*Percent!F17)+Adjustment!F17</f>
        <v>21.2</v>
      </c>
      <c r="F17" s="37">
        <f>Base!F17+(Base!F17*Percent!G17)+Adjustment!G17</f>
        <v>26.9</v>
      </c>
      <c r="G17" s="37">
        <f>Base!G17+(Base!G17*Percent!H17)+Adjustment!H17</f>
        <v>34.6</v>
      </c>
      <c r="H17" s="37">
        <f>Base!H17+(Base!H17*Percent!I17)+Adjustment!I17</f>
        <v>29.5</v>
      </c>
      <c r="I17" s="37">
        <f>Base!I17+(Base!I17*Percent!J17)+Adjustment!J17</f>
        <v>28.5</v>
      </c>
      <c r="J17" s="37">
        <f>Base!J17+(Base!J17*Percent!K17)+Adjustment!K17</f>
        <v>28.9</v>
      </c>
      <c r="K17" s="37">
        <f>Base!K17+(Base!K17*Percent!L17)+Adjustment!L17</f>
        <v>37.5</v>
      </c>
      <c r="L17" s="37">
        <f>Base!L17+(Base!L17*Percent!M17)+Adjustment!M17</f>
        <v>45.2</v>
      </c>
      <c r="M17" s="37">
        <f>Base!M17+(Base!M17*Percent!N17)+Adjustment!N17</f>
        <v>45.7</v>
      </c>
      <c r="N17" s="37">
        <f>Base!N17+(Base!N17*Percent!O17)+Adjustment!O17</f>
        <v>47.2</v>
      </c>
      <c r="O17" s="37">
        <f>Base!O17+(Base!O17*Percent!P17)+Adjustment!P17</f>
        <v>46.417489800000006</v>
      </c>
      <c r="P17" s="46">
        <f>(_xlfn.FORECAST.LINEAR($P$1:$Y$1,D17:O17,$D$1:$O$1)+((Percent!P17*_xlfn.FORECAST.LINEAR($P$1:$Y$1,D17:O17,$D$1:$O$1))+Adjustment!Q17))</f>
        <v>53.419058495236776</v>
      </c>
      <c r="Q17" s="46">
        <f>(_xlfn.FORECAST.LINEAR($P$1:$Y$1,E17:P17,$D$1:$O$1)+((Percent!Q17*_xlfn.FORECAST.LINEAR($P$1:$Y$1,E17:P17,$D$1:$O$1))+Adjustment!R17))</f>
        <v>51.810111742061132</v>
      </c>
      <c r="R17" s="46">
        <f>(_xlfn.FORECAST.LINEAR($P$1:$Y$1,F17:Q17,$D$1:$O$1)+((Percent!R17*_xlfn.FORECAST.LINEAR($P$1:$Y$1,F17:Q17,$D$1:$O$1))+Adjustment!S17))</f>
        <v>55.055726788498653</v>
      </c>
      <c r="S17" s="46">
        <f>(_xlfn.FORECAST.LINEAR($P$1:$Y$1,G17:R17,$D$1:$O$1)+((Percent!S17*_xlfn.FORECAST.LINEAR($P$1:$Y$1,G17:R17,$D$1:$O$1))+Adjustment!T17))</f>
        <v>60.342446002700896</v>
      </c>
      <c r="T17" s="46">
        <f>(_xlfn.FORECAST.LINEAR($P$1:$Y$1,H17:S17,$D$1:$O$1)+((Percent!T17*_xlfn.FORECAST.LINEAR($P$1:$Y$1,H17:S17,$D$1:$O$1))+Adjustment!U17))</f>
        <v>69.435912169262338</v>
      </c>
      <c r="U17" s="46">
        <f>(_xlfn.FORECAST.LINEAR($P$1:$Y$1,I17:T17,$D$1:$O$1)+((Percent!U17*_xlfn.FORECAST.LINEAR($P$1:$Y$1,I17:T17,$D$1:$O$1))+Adjustment!V17))</f>
        <v>81.441450856167094</v>
      </c>
      <c r="V17" s="46">
        <f>(_xlfn.FORECAST.LINEAR($P$1:$Y$1,J17:U17,$D$1:$O$1)+((Percent!V17*_xlfn.FORECAST.LINEAR($P$1:$Y$1,J17:U17,$D$1:$O$1))+Adjustment!W17))</f>
        <v>94.654479118994928</v>
      </c>
      <c r="W17" s="46">
        <f>(_xlfn.FORECAST.LINEAR($P$1:$Y$1,K17:V17,$D$1:$O$1)+((Percent!W17*_xlfn.FORECAST.LINEAR($P$1:$Y$1,K17:V17,$D$1:$O$1))+Adjustment!X17))</f>
        <v>104.32205888972446</v>
      </c>
      <c r="X17" s="46">
        <f>(_xlfn.FORECAST.LINEAR($P$1:$Y$1,L17:W17,$D$1:$O$1)+((Percent!X17*_xlfn.FORECAST.LINEAR($P$1:$Y$1,L17:W17,$D$1:$O$1))+Adjustment!Y17))</f>
        <v>124.16027931518423</v>
      </c>
      <c r="Y17" s="46">
        <f>(_xlfn.FORECAST.LINEAR($P$1:$Y$1,M17:X17,$D$1:$O$1)+((Percent!Y17*_xlfn.FORECAST.LINEAR($P$1:$Y$1,M17:X17,$D$1:$O$1))+Adjustment!Z17))</f>
        <v>161.61719236286604</v>
      </c>
      <c r="Z17" s="37"/>
      <c r="AA17" s="37"/>
    </row>
    <row r="18" spans="1:27" ht="16.350000000000001" customHeight="1" x14ac:dyDescent="0.25">
      <c r="A18" s="17" t="s">
        <v>43</v>
      </c>
      <c r="B18" s="17" t="s">
        <v>44</v>
      </c>
      <c r="C18" s="37" t="s">
        <v>44</v>
      </c>
      <c r="D18" s="37">
        <f>Base!D18+(Base!D18*Percent!E18)+Adjustment!E18</f>
        <v>5.7</v>
      </c>
      <c r="E18" s="37">
        <f>Base!E18+(Base!E18*Percent!F18)+Adjustment!F18</f>
        <v>5.6</v>
      </c>
      <c r="F18" s="37">
        <f>Base!F18+(Base!F18*Percent!G18)+Adjustment!G18</f>
        <v>6.9</v>
      </c>
      <c r="G18" s="37">
        <f>Base!G18+(Base!G18*Percent!H18)+Adjustment!H18</f>
        <v>7</v>
      </c>
      <c r="H18" s="37">
        <f>Base!H18+(Base!H18*Percent!I18)+Adjustment!I18</f>
        <v>7.6</v>
      </c>
      <c r="I18" s="37">
        <f>Base!I18+(Base!I18*Percent!J18)+Adjustment!J18</f>
        <v>8.6999999999999993</v>
      </c>
      <c r="J18" s="37">
        <f>Base!J18+(Base!J18*Percent!K18)+Adjustment!K18</f>
        <v>11.3</v>
      </c>
      <c r="K18" s="37">
        <f>Base!K18+(Base!K18*Percent!L18)+Adjustment!L18</f>
        <v>15.3</v>
      </c>
      <c r="L18" s="37">
        <f>Base!L18+(Base!L18*Percent!M18)+Adjustment!M18</f>
        <v>14.4</v>
      </c>
      <c r="M18" s="37">
        <f>Base!M18+(Base!M18*Percent!N18)+Adjustment!N18</f>
        <v>14.6</v>
      </c>
      <c r="N18" s="37">
        <f>Base!N18+(Base!N18*Percent!O18)+Adjustment!O18</f>
        <v>14.5</v>
      </c>
      <c r="O18" s="37">
        <f>Base!O18+(Base!O18*Percent!P18)+Adjustment!P18</f>
        <v>13.864964485714287</v>
      </c>
      <c r="P18" s="46">
        <f>(_xlfn.FORECAST.LINEAR($P$1:$Y$1,D18:O18,$D$1:$O$1)+((Percent!P18*_xlfn.FORECAST.LINEAR($P$1:$Y$1,D18:O18,$D$1:$O$1))+Adjustment!Q18))</f>
        <v>17.954381418264934</v>
      </c>
      <c r="Q18" s="46">
        <f>(_xlfn.FORECAST.LINEAR($P$1:$Y$1,E18:P18,$D$1:$O$1)+((Percent!Q18*_xlfn.FORECAST.LINEAR($P$1:$Y$1,E18:P18,$D$1:$O$1))+Adjustment!R18))</f>
        <v>17.637272163009939</v>
      </c>
      <c r="R18" s="46">
        <f>(_xlfn.FORECAST.LINEAR($P$1:$Y$1,F18:Q18,$D$1:$O$1)+((Percent!R18*_xlfn.FORECAST.LINEAR($P$1:$Y$1,F18:Q18,$D$1:$O$1))+Adjustment!S18))</f>
        <v>19.177598755008749</v>
      </c>
      <c r="S18" s="46">
        <f>(_xlfn.FORECAST.LINEAR($P$1:$Y$1,G18:R18,$D$1:$O$1)+((Percent!S18*_xlfn.FORECAST.LINEAR($P$1:$Y$1,G18:R18,$D$1:$O$1))+Adjustment!T18))</f>
        <v>21.381942752587285</v>
      </c>
      <c r="T18" s="46">
        <f>(_xlfn.FORECAST.LINEAR($P$1:$Y$1,H18:S18,$D$1:$O$1)+((Percent!T18*_xlfn.FORECAST.LINEAR($P$1:$Y$1,H18:S18,$D$1:$O$1))+Adjustment!U18))</f>
        <v>24.105386912143093</v>
      </c>
      <c r="U18" s="46">
        <f>(_xlfn.FORECAST.LINEAR($P$1:$Y$1,I18:T18,$D$1:$O$1)+((Percent!U18*_xlfn.FORECAST.LINEAR($P$1:$Y$1,I18:T18,$D$1:$O$1))+Adjustment!V18))</f>
        <v>27.808089076033735</v>
      </c>
      <c r="V18" s="46">
        <f>(_xlfn.FORECAST.LINEAR($P$1:$Y$1,J18:U18,$D$1:$O$1)+((Percent!V18*_xlfn.FORECAST.LINEAR($P$1:$Y$1,J18:U18,$D$1:$O$1))+Adjustment!W18))</f>
        <v>31.965981251794027</v>
      </c>
      <c r="W18" s="46">
        <f>(_xlfn.FORECAST.LINEAR($P$1:$Y$1,K18:V18,$D$1:$O$1)+((Percent!W18*_xlfn.FORECAST.LINEAR($P$1:$Y$1,K18:V18,$D$1:$O$1))+Adjustment!X18))</f>
        <v>35.679784916095173</v>
      </c>
      <c r="X18" s="46">
        <f>(_xlfn.FORECAST.LINEAR($P$1:$Y$1,L18:W18,$D$1:$O$1)+((Percent!X18*_xlfn.FORECAST.LINEAR($P$1:$Y$1,L18:W18,$D$1:$O$1))+Adjustment!Y18))</f>
        <v>43.879455441432398</v>
      </c>
      <c r="Y18" s="46">
        <f>(_xlfn.FORECAST.LINEAR($P$1:$Y$1,M18:X18,$D$1:$O$1)+((Percent!Y18*_xlfn.FORECAST.LINEAR($P$1:$Y$1,M18:X18,$D$1:$O$1))+Adjustment!Z18))</f>
        <v>57.819415816960358</v>
      </c>
      <c r="Z18" s="37"/>
      <c r="AA18" s="37"/>
    </row>
    <row r="19" spans="1:27" ht="16.350000000000001" customHeight="1" x14ac:dyDescent="0.25">
      <c r="A19" s="7">
        <v>1.3</v>
      </c>
      <c r="B19" s="7" t="s">
        <v>45</v>
      </c>
      <c r="C19" s="37" t="s">
        <v>45</v>
      </c>
      <c r="D19" s="37">
        <f>Base!D19+(Base!D19*Percent!E19)+Adjustment!E19</f>
        <v>692.6</v>
      </c>
      <c r="E19" s="37">
        <f>Base!E19+(Base!E19*Percent!F19)+Adjustment!F19</f>
        <v>749</v>
      </c>
      <c r="F19" s="37">
        <f>Base!F19+(Base!F19*Percent!G19)+Adjustment!G19</f>
        <v>781.7</v>
      </c>
      <c r="G19" s="37">
        <f>Base!G19+(Base!G19*Percent!H19)+Adjustment!H19</f>
        <v>836.7</v>
      </c>
      <c r="H19" s="37">
        <f>Base!H19+(Base!H19*Percent!I19)+Adjustment!I19</f>
        <v>843.9</v>
      </c>
      <c r="I19" s="37">
        <f>Base!I19+(Base!I19*Percent!J19)+Adjustment!J19</f>
        <v>898.2</v>
      </c>
      <c r="J19" s="37">
        <f>Base!J19+(Base!J19*Percent!K19)+Adjustment!K19</f>
        <v>1020.6</v>
      </c>
      <c r="K19" s="37">
        <f>Base!K19+(Base!K19*Percent!L19)+Adjustment!L19</f>
        <v>1312.6</v>
      </c>
      <c r="L19" s="37">
        <f>Base!L19+(Base!L19*Percent!M19)+Adjustment!M19</f>
        <v>1146.7</v>
      </c>
      <c r="M19" s="37">
        <f>Base!M19+(Base!M19*Percent!N19)+Adjustment!N19</f>
        <v>1244.8</v>
      </c>
      <c r="N19" s="37">
        <f>Base!N19+(Base!N19*Percent!O19)+Adjustment!O19</f>
        <v>1274.3</v>
      </c>
      <c r="O19" s="37">
        <f>Base!O19+(Base!O19*Percent!P19)+Adjustment!P19</f>
        <v>1234.886076042857</v>
      </c>
      <c r="P19" s="46">
        <f>(_xlfn.FORECAST.LINEAR($P$1:$Y$1,D19:O19,$D$1:$O$1)+((Percent!P19*_xlfn.FORECAST.LINEAR($P$1:$Y$1,D19:O19,$D$1:$O$1))+Adjustment!Q19))</f>
        <v>1453.0034438170828</v>
      </c>
      <c r="Q19" s="46">
        <f>(_xlfn.FORECAST.LINEAR($P$1:$Y$1,E19:P19,$D$1:$O$1)+((Percent!Q19*_xlfn.FORECAST.LINEAR($P$1:$Y$1,E19:P19,$D$1:$O$1))+Adjustment!R19))</f>
        <v>1403.72710058966</v>
      </c>
      <c r="R19" s="46">
        <f>(_xlfn.FORECAST.LINEAR($P$1:$Y$1,F19:Q19,$D$1:$O$1)+((Percent!R19*_xlfn.FORECAST.LINEAR($P$1:$Y$1,F19:Q19,$D$1:$O$1))+Adjustment!S19))</f>
        <v>1489.31775730444</v>
      </c>
      <c r="S19" s="46">
        <f>(_xlfn.FORECAST.LINEAR($P$1:$Y$1,G19:R19,$D$1:$O$1)+((Percent!S19*_xlfn.FORECAST.LINEAR($P$1:$Y$1,G19:R19,$D$1:$O$1))+Adjustment!T19))</f>
        <v>1610.4014971368683</v>
      </c>
      <c r="T19" s="46">
        <f>(_xlfn.FORECAST.LINEAR($P$1:$Y$1,H19:S19,$D$1:$O$1)+((Percent!T19*_xlfn.FORECAST.LINEAR($P$1:$Y$1,H19:S19,$D$1:$O$1))+Adjustment!U19))</f>
        <v>1774.5249876085304</v>
      </c>
      <c r="U19" s="46">
        <f>(_xlfn.FORECAST.LINEAR($P$1:$Y$1,I19:T19,$D$1:$O$1)+((Percent!U19*_xlfn.FORECAST.LINEAR($P$1:$Y$1,I19:T19,$D$1:$O$1))+Adjustment!V19))</f>
        <v>1999.2685221055156</v>
      </c>
      <c r="V19" s="46">
        <f>(_xlfn.FORECAST.LINEAR($P$1:$Y$1,J19:U19,$D$1:$O$1)+((Percent!V19*_xlfn.FORECAST.LINEAR($P$1:$Y$1,J19:U19,$D$1:$O$1))+Adjustment!W19))</f>
        <v>2241.6889653957091</v>
      </c>
      <c r="W19" s="46">
        <f>(_xlfn.FORECAST.LINEAR($P$1:$Y$1,K19:V19,$D$1:$O$1)+((Percent!W19*_xlfn.FORECAST.LINEAR($P$1:$Y$1,K19:V19,$D$1:$O$1))+Adjustment!X19))</f>
        <v>2421.0880370069708</v>
      </c>
      <c r="X19" s="46">
        <f>(_xlfn.FORECAST.LINEAR($P$1:$Y$1,L19:W19,$D$1:$O$1)+((Percent!X19*_xlfn.FORECAST.LINEAR($P$1:$Y$1,L19:W19,$D$1:$O$1))+Adjustment!Y19))</f>
        <v>2885.3206845997847</v>
      </c>
      <c r="Y19" s="46">
        <f>(_xlfn.FORECAST.LINEAR($P$1:$Y$1,M19:X19,$D$1:$O$1)+((Percent!Y19*_xlfn.FORECAST.LINEAR($P$1:$Y$1,M19:X19,$D$1:$O$1))+Adjustment!Z19))</f>
        <v>3640.9695805175811</v>
      </c>
      <c r="Z19" s="37"/>
      <c r="AA19" s="37"/>
    </row>
    <row r="20" spans="1:27" ht="16.350000000000001" customHeight="1" x14ac:dyDescent="0.25">
      <c r="A20" s="8" t="s">
        <v>46</v>
      </c>
      <c r="B20" s="8" t="s">
        <v>47</v>
      </c>
      <c r="C20" s="37" t="s">
        <v>47</v>
      </c>
      <c r="D20" s="37">
        <f>Base!D20+(Base!D20*Percent!E20)+Adjustment!E20</f>
        <v>174.2</v>
      </c>
      <c r="E20" s="37">
        <f>Base!E20+(Base!E20*Percent!F20)+Adjustment!F20</f>
        <v>182.2</v>
      </c>
      <c r="F20" s="37">
        <f>Base!F20+(Base!F20*Percent!G20)+Adjustment!G20</f>
        <v>180.2</v>
      </c>
      <c r="G20" s="37">
        <f>Base!G20+(Base!G20*Percent!H20)+Adjustment!H20</f>
        <v>197.6</v>
      </c>
      <c r="H20" s="37">
        <f>Base!H20+(Base!H20*Percent!I20)+Adjustment!I20</f>
        <v>197.1</v>
      </c>
      <c r="I20" s="37">
        <f>Base!I20+(Base!I20*Percent!J20)+Adjustment!J20</f>
        <v>217</v>
      </c>
      <c r="J20" s="37">
        <f>Base!J20+(Base!J20*Percent!K20)+Adjustment!K20</f>
        <v>249.6</v>
      </c>
      <c r="K20" s="37">
        <f>Base!K20+(Base!K20*Percent!L20)+Adjustment!L20</f>
        <v>419</v>
      </c>
      <c r="L20" s="37">
        <f>Base!L20+(Base!L20*Percent!M20)+Adjustment!M20</f>
        <v>122</v>
      </c>
      <c r="M20" s="37">
        <f>Base!M20+(Base!M20*Percent!N20)+Adjustment!N20</f>
        <v>204.2</v>
      </c>
      <c r="N20" s="37">
        <f>Base!N20+(Base!N20*Percent!O20)+Adjustment!O20</f>
        <v>282.2</v>
      </c>
      <c r="O20" s="37">
        <f>Base!O20+(Base!O20*Percent!P20)+Adjustment!P20</f>
        <v>230.68085840000001</v>
      </c>
      <c r="P20" s="46">
        <f>(_xlfn.FORECAST.LINEAR($P$1:$Y$1,D20:O20,$D$1:$O$1)+((Percent!P20*_xlfn.FORECAST.LINEAR($P$1:$Y$1,D20:O20,$D$1:$O$1))+Adjustment!Q20))</f>
        <v>273.17955892901051</v>
      </c>
      <c r="Q20" s="46">
        <f>(_xlfn.FORECAST.LINEAR($P$1:$Y$1,E20:P20,$D$1:$O$1)+((Percent!Q20*_xlfn.FORECAST.LINEAR($P$1:$Y$1,E20:P20,$D$1:$O$1))+Adjustment!R20))</f>
        <v>260.19616960317165</v>
      </c>
      <c r="R20" s="46">
        <f>(_xlfn.FORECAST.LINEAR($P$1:$Y$1,F20:Q20,$D$1:$O$1)+((Percent!R20*_xlfn.FORECAST.LINEAR($P$1:$Y$1,F20:Q20,$D$1:$O$1))+Adjustment!S20))</f>
        <v>263.83193756370764</v>
      </c>
      <c r="S20" s="46">
        <f>(_xlfn.FORECAST.LINEAR($P$1:$Y$1,G20:R20,$D$1:$O$1)+((Percent!S20*_xlfn.FORECAST.LINEAR($P$1:$Y$1,G20:R20,$D$1:$O$1))+Adjustment!T20))</f>
        <v>267.38462463786988</v>
      </c>
      <c r="T20" s="46">
        <f>(_xlfn.FORECAST.LINEAR($P$1:$Y$1,H20:S20,$D$1:$O$1)+((Percent!T20*_xlfn.FORECAST.LINEAR($P$1:$Y$1,H20:S20,$D$1:$O$1))+Adjustment!U20))</f>
        <v>272.57675192037851</v>
      </c>
      <c r="U20" s="46">
        <f>(_xlfn.FORECAST.LINEAR($P$1:$Y$1,I20:T20,$D$1:$O$1)+((Percent!U20*_xlfn.FORECAST.LINEAR($P$1:$Y$1,I20:T20,$D$1:$O$1))+Adjustment!V20))</f>
        <v>276.73065276583731</v>
      </c>
      <c r="V20" s="46">
        <f>(_xlfn.FORECAST.LINEAR($P$1:$Y$1,J20:U20,$D$1:$O$1)+((Percent!V20*_xlfn.FORECAST.LINEAR($P$1:$Y$1,J20:U20,$D$1:$O$1))+Adjustment!W20))</f>
        <v>273.91206035372358</v>
      </c>
      <c r="W20" s="46">
        <f>(_xlfn.FORECAST.LINEAR($P$1:$Y$1,K20:V20,$D$1:$O$1)+((Percent!W20*_xlfn.FORECAST.LINEAR($P$1:$Y$1,K20:V20,$D$1:$O$1))+Adjustment!X20))</f>
        <v>258.55307815797607</v>
      </c>
      <c r="X20" s="46">
        <f>(_xlfn.FORECAST.LINEAR($P$1:$Y$1,L20:W20,$D$1:$O$1)+((Percent!X20*_xlfn.FORECAST.LINEAR($P$1:$Y$1,L20:W20,$D$1:$O$1))+Adjustment!Y20))</f>
        <v>325.97848256405149</v>
      </c>
      <c r="Y20" s="46">
        <f>(_xlfn.FORECAST.LINEAR($P$1:$Y$1,M20:X20,$D$1:$O$1)+((Percent!Y20*_xlfn.FORECAST.LINEAR($P$1:$Y$1,M20:X20,$D$1:$O$1))+Adjustment!Z20))</f>
        <v>334.47075428459021</v>
      </c>
      <c r="Z20" s="37"/>
      <c r="AA20" s="37"/>
    </row>
    <row r="21" spans="1:27" ht="16.350000000000001" customHeight="1" x14ac:dyDescent="0.25">
      <c r="A21" s="9" t="s">
        <v>48</v>
      </c>
      <c r="B21" s="9" t="s">
        <v>49</v>
      </c>
      <c r="C21" s="37" t="s">
        <v>49</v>
      </c>
      <c r="D21" s="37">
        <f>Base!D21+(Base!D21*Percent!E21)+Adjustment!E21</f>
        <v>160</v>
      </c>
      <c r="E21" s="37">
        <f>Base!E21+(Base!E21*Percent!F21)+Adjustment!F21</f>
        <v>170.2</v>
      </c>
      <c r="F21" s="37">
        <f>Base!F21+(Base!F21*Percent!G21)+Adjustment!G21</f>
        <v>170.1</v>
      </c>
      <c r="G21" s="37">
        <f>Base!G21+(Base!G21*Percent!H21)+Adjustment!H21</f>
        <v>177.5</v>
      </c>
      <c r="H21" s="37">
        <f>Base!H21+(Base!H21*Percent!I21)+Adjustment!I21</f>
        <v>179.4</v>
      </c>
      <c r="I21" s="37">
        <f>Base!I21+(Base!I21*Percent!J21)+Adjustment!J21</f>
        <v>197.9</v>
      </c>
      <c r="J21" s="37">
        <f>Base!J21+(Base!J21*Percent!K21)+Adjustment!K21</f>
        <v>210.7</v>
      </c>
      <c r="K21" s="37">
        <f>Base!K21+(Base!K21*Percent!L21)+Adjustment!L21</f>
        <v>220.6</v>
      </c>
      <c r="L21" s="37">
        <f>Base!L21+(Base!L21*Percent!M21)+Adjustment!M21</f>
        <v>225.9</v>
      </c>
      <c r="M21" s="37">
        <f>Base!M21+(Base!M21*Percent!N21)+Adjustment!N21</f>
        <v>222.1</v>
      </c>
      <c r="N21" s="37">
        <f>Base!N21+(Base!N21*Percent!O21)+Adjustment!O21</f>
        <v>226.5</v>
      </c>
      <c r="O21" s="37">
        <f>Base!O21+(Base!O21*Percent!P21)+Adjustment!P21</f>
        <v>223.14555161428572</v>
      </c>
      <c r="P21" s="46">
        <f>(_xlfn.FORECAST.LINEAR($P$1:$Y$1,D21:O21,$D$1:$O$1)+((Percent!P21*_xlfn.FORECAST.LINEAR($P$1:$Y$1,D21:O21,$D$1:$O$1))+Adjustment!Q21))</f>
        <v>250.2779613138639</v>
      </c>
      <c r="Q21" s="46">
        <f>(_xlfn.FORECAST.LINEAR($P$1:$Y$1,E21:P21,$D$1:$O$1)+((Percent!Q21*_xlfn.FORECAST.LINEAR($P$1:$Y$1,E21:P21,$D$1:$O$1))+Adjustment!R21))</f>
        <v>239.04887187253587</v>
      </c>
      <c r="R21" s="46">
        <f>(_xlfn.FORECAST.LINEAR($P$1:$Y$1,F21:Q21,$D$1:$O$1)+((Percent!R21*_xlfn.FORECAST.LINEAR($P$1:$Y$1,F21:Q21,$D$1:$O$1))+Adjustment!S21))</f>
        <v>246.3513762257536</v>
      </c>
      <c r="S21" s="46">
        <f>(_xlfn.FORECAST.LINEAR($P$1:$Y$1,G21:R21,$D$1:$O$1)+((Percent!S21*_xlfn.FORECAST.LINEAR($P$1:$Y$1,G21:R21,$D$1:$O$1))+Adjustment!T21))</f>
        <v>256.94202097478785</v>
      </c>
      <c r="T21" s="46">
        <f>(_xlfn.FORECAST.LINEAR($P$1:$Y$1,H21:S21,$D$1:$O$1)+((Percent!T21*_xlfn.FORECAST.LINEAR($P$1:$Y$1,H21:S21,$D$1:$O$1))+Adjustment!U21))</f>
        <v>271.3895770483586</v>
      </c>
      <c r="U21" s="46">
        <f>(_xlfn.FORECAST.LINEAR($P$1:$Y$1,I21:T21,$D$1:$O$1)+((Percent!U21*_xlfn.FORECAST.LINEAR($P$1:$Y$1,I21:T21,$D$1:$O$1))+Adjustment!V21))</f>
        <v>291.36847641440647</v>
      </c>
      <c r="V21" s="46">
        <f>(_xlfn.FORECAST.LINEAR($P$1:$Y$1,J21:U21,$D$1:$O$1)+((Percent!V21*_xlfn.FORECAST.LINEAR($P$1:$Y$1,J21:U21,$D$1:$O$1))+Adjustment!W21))</f>
        <v>313.2915771670784</v>
      </c>
      <c r="W21" s="46">
        <f>(_xlfn.FORECAST.LINEAR($P$1:$Y$1,K21:V21,$D$1:$O$1)+((Percent!W21*_xlfn.FORECAST.LINEAR($P$1:$Y$1,K21:V21,$D$1:$O$1))+Adjustment!X21))</f>
        <v>323.57477814202883</v>
      </c>
      <c r="X21" s="46">
        <f>(_xlfn.FORECAST.LINEAR($P$1:$Y$1,L21:W21,$D$1:$O$1)+((Percent!X21*_xlfn.FORECAST.LINEAR($P$1:$Y$1,L21:W21,$D$1:$O$1))+Adjustment!Y21))</f>
        <v>356.29713935348963</v>
      </c>
      <c r="Y21" s="46">
        <f>(_xlfn.FORECAST.LINEAR($P$1:$Y$1,M21:X21,$D$1:$O$1)+((Percent!Y21*_xlfn.FORECAST.LINEAR($P$1:$Y$1,M21:X21,$D$1:$O$1))+Adjustment!Z21))</f>
        <v>421.60823013705118</v>
      </c>
      <c r="Z21" s="37"/>
      <c r="AA21" s="37"/>
    </row>
    <row r="22" spans="1:27" ht="16.350000000000001" customHeight="1" x14ac:dyDescent="0.25">
      <c r="A22" s="10" t="s">
        <v>50</v>
      </c>
      <c r="B22" s="10" t="s">
        <v>51</v>
      </c>
      <c r="C22" s="37" t="s">
        <v>51</v>
      </c>
      <c r="D22" s="37">
        <f>Base!D22+(Base!D22*Percent!E22)+Adjustment!E22</f>
        <v>-1</v>
      </c>
      <c r="E22" s="37">
        <f>Base!E22+(Base!E22*Percent!F22)+Adjustment!F22</f>
        <v>-1.3</v>
      </c>
      <c r="F22" s="37">
        <f>Base!F22+(Base!F22*Percent!G22)+Adjustment!G22</f>
        <v>-1.9</v>
      </c>
      <c r="G22" s="37">
        <f>Base!G22+(Base!G22*Percent!H22)+Adjustment!H22</f>
        <v>-1.3</v>
      </c>
      <c r="H22" s="37">
        <f>Base!H22+(Base!H22*Percent!I22)+Adjustment!I22</f>
        <v>-1</v>
      </c>
      <c r="I22" s="37">
        <f>Base!I22+(Base!I22*Percent!J22)+Adjustment!J22</f>
        <v>-1.4</v>
      </c>
      <c r="J22" s="37">
        <f>Base!J22+(Base!J22*Percent!K22)+Adjustment!K22</f>
        <v>18.8</v>
      </c>
      <c r="K22" s="37">
        <f>Base!K22+(Base!K22*Percent!L22)+Adjustment!L22</f>
        <v>172.8</v>
      </c>
      <c r="L22" s="37">
        <f>Base!L22+(Base!L22*Percent!M22)+Adjustment!M22</f>
        <v>-142</v>
      </c>
      <c r="M22" s="37">
        <f>Base!M22+(Base!M22*Percent!N22)+Adjustment!N22</f>
        <v>-47.4</v>
      </c>
      <c r="N22" s="37">
        <f>Base!N22+(Base!N22*Percent!O22)+Adjustment!O22</f>
        <v>28.2</v>
      </c>
      <c r="O22" s="37">
        <f>Base!O22+(Base!O22*Percent!P22)+Adjustment!P22</f>
        <v>-7.8367190571428571</v>
      </c>
      <c r="P22" s="46">
        <f>(_xlfn.FORECAST.LINEAR($P$1:$Y$1,D22:O22,$D$1:$O$1)+((Percent!P22*_xlfn.FORECAST.LINEAR($P$1:$Y$1,D22:O22,$D$1:$O$1))+Adjustment!Q22))</f>
        <v>-6.8719816665293898</v>
      </c>
      <c r="Q22" s="46">
        <f>(_xlfn.FORECAST.LINEAR($P$1:$Y$1,E22:P22,$D$1:$O$1)+((Percent!Q22*_xlfn.FORECAST.LINEAR($P$1:$Y$1,E22:P22,$D$1:$O$1))+Adjustment!R22))</f>
        <v>-8.2907907285422677</v>
      </c>
      <c r="R22" s="46">
        <f>(_xlfn.FORECAST.LINEAR($P$1:$Y$1,F22:Q22,$D$1:$O$1)+((Percent!R22*_xlfn.FORECAST.LINEAR($P$1:$Y$1,F22:Q22,$D$1:$O$1))+Adjustment!S22))</f>
        <v>-13.059984714094753</v>
      </c>
      <c r="S22" s="46">
        <f>(_xlfn.FORECAST.LINEAR($P$1:$Y$1,G22:R22,$D$1:$O$1)+((Percent!S22*_xlfn.FORECAST.LINEAR($P$1:$Y$1,G22:R22,$D$1:$O$1))+Adjustment!T22))</f>
        <v>-20.657692359722663</v>
      </c>
      <c r="T22" s="46">
        <f>(_xlfn.FORECAST.LINEAR($P$1:$Y$1,H22:S22,$D$1:$O$1)+((Percent!T22*_xlfn.FORECAST.LINEAR($P$1:$Y$1,H22:S22,$D$1:$O$1))+Adjustment!U22))</f>
        <v>-32.268463330006362</v>
      </c>
      <c r="U22" s="46">
        <f>(_xlfn.FORECAST.LINEAR($P$1:$Y$1,I22:T22,$D$1:$O$1)+((Percent!U22*_xlfn.FORECAST.LINEAR($P$1:$Y$1,I22:T22,$D$1:$O$1))+Adjustment!V22))</f>
        <v>-50.628679106312191</v>
      </c>
      <c r="V22" s="46">
        <f>(_xlfn.FORECAST.LINEAR($P$1:$Y$1,J22:U22,$D$1:$O$1)+((Percent!V22*_xlfn.FORECAST.LINEAR($P$1:$Y$1,J22:U22,$D$1:$O$1))+Adjustment!W22))</f>
        <v>-77.598365965128252</v>
      </c>
      <c r="W22" s="46">
        <f>(_xlfn.FORECAST.LINEAR($P$1:$Y$1,K22:V22,$D$1:$O$1)+((Percent!W22*_xlfn.FORECAST.LINEAR($P$1:$Y$1,K22:V22,$D$1:$O$1))+Adjustment!X22))</f>
        <v>-102.52888366900339</v>
      </c>
      <c r="X22" s="46">
        <f>(_xlfn.FORECAST.LINEAR($P$1:$Y$1,L22:W22,$D$1:$O$1)+((Percent!X22*_xlfn.FORECAST.LINEAR($P$1:$Y$1,L22:W22,$D$1:$O$1))+Adjustment!Y22))</f>
        <v>-69.757820110169007</v>
      </c>
      <c r="Y22" s="46">
        <f>(_xlfn.FORECAST.LINEAR($P$1:$Y$1,M22:X22,$D$1:$O$1)+((Percent!Y22*_xlfn.FORECAST.LINEAR($P$1:$Y$1,M22:X22,$D$1:$O$1))+Adjustment!Z22))</f>
        <v>-136.91754460010441</v>
      </c>
      <c r="Z22" s="37"/>
      <c r="AA22" s="37"/>
    </row>
    <row r="23" spans="1:27" ht="16.350000000000001" customHeight="1" x14ac:dyDescent="0.25">
      <c r="A23" s="11" t="s">
        <v>52</v>
      </c>
      <c r="B23" s="11" t="s">
        <v>53</v>
      </c>
      <c r="C23" s="37" t="s">
        <v>53</v>
      </c>
      <c r="D23" s="37">
        <f>Base!D23+(Base!D23*Percent!E23)+Adjustment!E23</f>
        <v>0</v>
      </c>
      <c r="E23" s="37">
        <f>Base!E23+(Base!E23*Percent!F23)+Adjustment!F23</f>
        <v>0</v>
      </c>
      <c r="F23" s="37">
        <f>Base!F23+(Base!F23*Percent!G23)+Adjustment!G23</f>
        <v>0</v>
      </c>
      <c r="G23" s="37">
        <f>Base!G23+(Base!G23*Percent!H23)+Adjustment!H23</f>
        <v>0</v>
      </c>
      <c r="H23" s="37">
        <f>Base!H23+(Base!H23*Percent!I23)+Adjustment!I23</f>
        <v>0</v>
      </c>
      <c r="I23" s="37">
        <f>Base!I23+(Base!I23*Percent!J23)+Adjustment!J23</f>
        <v>0</v>
      </c>
      <c r="J23" s="37">
        <f>Base!J23+(Base!J23*Percent!K23)+Adjustment!K23</f>
        <v>0</v>
      </c>
      <c r="K23" s="37">
        <f>Base!K23+(Base!K23*Percent!L23)+Adjustment!L23</f>
        <v>0</v>
      </c>
      <c r="L23" s="37">
        <f>Base!L23+(Base!L23*Percent!M23)+Adjustment!M23</f>
        <v>0</v>
      </c>
      <c r="M23" s="37">
        <f>Base!M23+(Base!M23*Percent!N23)+Adjustment!N23</f>
        <v>0</v>
      </c>
      <c r="N23" s="37">
        <f>Base!N23+(Base!N23*Percent!O23)+Adjustment!O23</f>
        <v>0</v>
      </c>
      <c r="O23" s="37">
        <f>Base!O23+(Base!O23*Percent!P23)+Adjustment!P23</f>
        <v>0</v>
      </c>
      <c r="P23" s="46">
        <f>(_xlfn.FORECAST.LINEAR($P$1:$Y$1,D23:O23,$D$1:$O$1)+((Percent!P23*_xlfn.FORECAST.LINEAR($P$1:$Y$1,D23:O23,$D$1:$O$1))+Adjustment!Q23))</f>
        <v>0</v>
      </c>
      <c r="Q23" s="46">
        <f>(_xlfn.FORECAST.LINEAR($P$1:$Y$1,E23:P23,$D$1:$O$1)+((Percent!Q23*_xlfn.FORECAST.LINEAR($P$1:$Y$1,E23:P23,$D$1:$O$1))+Adjustment!R23))</f>
        <v>0</v>
      </c>
      <c r="R23" s="46">
        <f>(_xlfn.FORECAST.LINEAR($P$1:$Y$1,F23:Q23,$D$1:$O$1)+((Percent!R23*_xlfn.FORECAST.LINEAR($P$1:$Y$1,F23:Q23,$D$1:$O$1))+Adjustment!S23))</f>
        <v>0</v>
      </c>
      <c r="S23" s="46">
        <f>(_xlfn.FORECAST.LINEAR($P$1:$Y$1,G23:R23,$D$1:$O$1)+((Percent!S23*_xlfn.FORECAST.LINEAR($P$1:$Y$1,G23:R23,$D$1:$O$1))+Adjustment!T23))</f>
        <v>0</v>
      </c>
      <c r="T23" s="46">
        <f>(_xlfn.FORECAST.LINEAR($P$1:$Y$1,H23:S23,$D$1:$O$1)+((Percent!T23*_xlfn.FORECAST.LINEAR($P$1:$Y$1,H23:S23,$D$1:$O$1))+Adjustment!U23))</f>
        <v>0</v>
      </c>
      <c r="U23" s="46">
        <f>(_xlfn.FORECAST.LINEAR($P$1:$Y$1,I23:T23,$D$1:$O$1)+((Percent!U23*_xlfn.FORECAST.LINEAR($P$1:$Y$1,I23:T23,$D$1:$O$1))+Adjustment!V23))</f>
        <v>0</v>
      </c>
      <c r="V23" s="46">
        <f>(_xlfn.FORECAST.LINEAR($P$1:$Y$1,J23:U23,$D$1:$O$1)+((Percent!V23*_xlfn.FORECAST.LINEAR($P$1:$Y$1,J23:U23,$D$1:$O$1))+Adjustment!W23))</f>
        <v>0</v>
      </c>
      <c r="W23" s="46">
        <f>(_xlfn.FORECAST.LINEAR($P$1:$Y$1,K23:V23,$D$1:$O$1)+((Percent!W23*_xlfn.FORECAST.LINEAR($P$1:$Y$1,K23:V23,$D$1:$O$1))+Adjustment!X23))</f>
        <v>0</v>
      </c>
      <c r="X23" s="46">
        <f>(_xlfn.FORECAST.LINEAR($P$1:$Y$1,L23:W23,$D$1:$O$1)+((Percent!X23*_xlfn.FORECAST.LINEAR($P$1:$Y$1,L23:W23,$D$1:$O$1))+Adjustment!Y23))</f>
        <v>0</v>
      </c>
      <c r="Y23" s="46">
        <f>(_xlfn.FORECAST.LINEAR($P$1:$Y$1,M23:X23,$D$1:$O$1)+((Percent!Y23*_xlfn.FORECAST.LINEAR($P$1:$Y$1,M23:X23,$D$1:$O$1))+Adjustment!Z23))</f>
        <v>0</v>
      </c>
      <c r="Z23" s="37"/>
      <c r="AA23" s="37"/>
    </row>
    <row r="24" spans="1:27" ht="16.350000000000001" customHeight="1" x14ac:dyDescent="0.25">
      <c r="A24" s="18" t="s">
        <v>54</v>
      </c>
      <c r="B24" s="18" t="s">
        <v>55</v>
      </c>
      <c r="C24" s="37" t="s">
        <v>55</v>
      </c>
      <c r="D24" s="37">
        <f>Base!D24+(Base!D24*Percent!E24)+Adjustment!E24</f>
        <v>-12.1</v>
      </c>
      <c r="E24" s="37">
        <f>Base!E24+(Base!E24*Percent!F24)+Adjustment!F24</f>
        <v>-12.3</v>
      </c>
      <c r="F24" s="37">
        <f>Base!F24+(Base!F24*Percent!G24)+Adjustment!G24</f>
        <v>-11.9</v>
      </c>
      <c r="G24" s="37">
        <f>Base!G24+(Base!G24*Percent!H24)+Adjustment!H24</f>
        <v>-10</v>
      </c>
      <c r="H24" s="37">
        <f>Base!H24+(Base!H24*Percent!I24)+Adjustment!I24</f>
        <v>-12.1</v>
      </c>
      <c r="I24" s="37">
        <f>Base!I24+(Base!I24*Percent!J24)+Adjustment!J24</f>
        <v>-17.899999999999999</v>
      </c>
      <c r="J24" s="37">
        <f>Base!J24+(Base!J24*Percent!K24)+Adjustment!K24</f>
        <v>-19.100000000000001</v>
      </c>
      <c r="K24" s="37">
        <f>Base!K24+(Base!K24*Percent!L24)+Adjustment!L24</f>
        <v>-14.9</v>
      </c>
      <c r="L24" s="37">
        <f>Base!L24+(Base!L24*Percent!M24)+Adjustment!M24</f>
        <v>-7.6</v>
      </c>
      <c r="M24" s="37">
        <f>Base!M24+(Base!M24*Percent!N24)+Adjustment!N24</f>
        <v>-13.2</v>
      </c>
      <c r="N24" s="37">
        <f>Base!N24+(Base!N24*Percent!O24)+Adjustment!O24</f>
        <v>-17.899999999999999</v>
      </c>
      <c r="O24" s="37">
        <f>Base!O24+(Base!O24*Percent!P24)+Adjustment!P24</f>
        <v>-21.299800514285714</v>
      </c>
      <c r="P24" s="46">
        <f>(_xlfn.FORECAST.LINEAR($P$1:$Y$1,D24:O24,$D$1:$O$1)+((Percent!P24*_xlfn.FORECAST.LINEAR($P$1:$Y$1,D24:O24,$D$1:$O$1))+Adjustment!Q24))</f>
        <v>-18.893079155107614</v>
      </c>
      <c r="Q24" s="46">
        <f>(_xlfn.FORECAST.LINEAR($P$1:$Y$1,E24:P24,$D$1:$O$1)+((Percent!Q24*_xlfn.FORECAST.LINEAR($P$1:$Y$1,E24:P24,$D$1:$O$1))+Adjustment!R24))</f>
        <v>-17.989628329392257</v>
      </c>
      <c r="R24" s="46">
        <f>(_xlfn.FORECAST.LINEAR($P$1:$Y$1,F24:Q24,$D$1:$O$1)+((Percent!R24*_xlfn.FORECAST.LINEAR($P$1:$Y$1,F24:Q24,$D$1:$O$1))+Adjustment!S24))</f>
        <v>-18.937430297234627</v>
      </c>
      <c r="S24" s="46">
        <f>(_xlfn.FORECAST.LINEAR($P$1:$Y$1,G24:R24,$D$1:$O$1)+((Percent!S24*_xlfn.FORECAST.LINEAR($P$1:$Y$1,G24:R24,$D$1:$O$1))+Adjustment!T24))</f>
        <v>-20.264327205785776</v>
      </c>
      <c r="T24" s="46">
        <f>(_xlfn.FORECAST.LINEAR($P$1:$Y$1,H24:S24,$D$1:$O$1)+((Percent!T24*_xlfn.FORECAST.LINEAR($P$1:$Y$1,H24:S24,$D$1:$O$1))+Adjustment!U24))</f>
        <v>-21.342561985377571</v>
      </c>
      <c r="U24" s="46">
        <f>(_xlfn.FORECAST.LINEAR($P$1:$Y$1,I24:T24,$D$1:$O$1)+((Percent!U24*_xlfn.FORECAST.LINEAR($P$1:$Y$1,I24:T24,$D$1:$O$1))+Adjustment!V24))</f>
        <v>-23.089627629932142</v>
      </c>
      <c r="V24" s="46">
        <f>(_xlfn.FORECAST.LINEAR($P$1:$Y$1,J24:U24,$D$1:$O$1)+((Percent!V24*_xlfn.FORECAST.LINEAR($P$1:$Y$1,J24:U24,$D$1:$O$1))+Adjustment!W24))</f>
        <v>-26.708947024020368</v>
      </c>
      <c r="W24" s="46">
        <f>(_xlfn.FORECAST.LINEAR($P$1:$Y$1,K24:V24,$D$1:$O$1)+((Percent!W24*_xlfn.FORECAST.LINEAR($P$1:$Y$1,K24:V24,$D$1:$O$1))+Adjustment!X24))</f>
        <v>-30.847236049383305</v>
      </c>
      <c r="X24" s="46">
        <f>(_xlfn.FORECAST.LINEAR($P$1:$Y$1,L24:W24,$D$1:$O$1)+((Percent!X24*_xlfn.FORECAST.LINEAR($P$1:$Y$1,L24:W24,$D$1:$O$1))+Adjustment!Y24))</f>
        <v>-37.049888533059701</v>
      </c>
      <c r="Y24" s="46">
        <f>(_xlfn.FORECAST.LINEAR($P$1:$Y$1,M24:X24,$D$1:$O$1)+((Percent!Y24*_xlfn.FORECAST.LINEAR($P$1:$Y$1,M24:X24,$D$1:$O$1))+Adjustment!Z24))</f>
        <v>-44.087281718995776</v>
      </c>
      <c r="Z24" s="37"/>
      <c r="AA24" s="37"/>
    </row>
    <row r="25" spans="1:27" ht="16.350000000000001" customHeight="1" x14ac:dyDescent="0.25">
      <c r="A25" s="8" t="s">
        <v>56</v>
      </c>
      <c r="B25" s="8" t="s">
        <v>57</v>
      </c>
      <c r="C25" s="37" t="s">
        <v>57</v>
      </c>
      <c r="D25" s="37">
        <f>Base!D25+(Base!D25*Percent!E25)+Adjustment!E25</f>
        <v>7.3</v>
      </c>
      <c r="E25" s="37">
        <f>Base!E25+(Base!E25*Percent!F25)+Adjustment!F25</f>
        <v>8</v>
      </c>
      <c r="F25" s="37">
        <f>Base!F25+(Base!F25*Percent!G25)+Adjustment!G25</f>
        <v>8.4</v>
      </c>
      <c r="G25" s="37">
        <f>Base!G25+(Base!G25*Percent!H25)+Adjustment!H25</f>
        <v>8.8000000000000007</v>
      </c>
      <c r="H25" s="37">
        <f>Base!H25+(Base!H25*Percent!I25)+Adjustment!I25</f>
        <v>9.1</v>
      </c>
      <c r="I25" s="37">
        <f>Base!I25+(Base!I25*Percent!J25)+Adjustment!J25</f>
        <v>9.1</v>
      </c>
      <c r="J25" s="37">
        <f>Base!J25+(Base!J25*Percent!K25)+Adjustment!K25</f>
        <v>9.6</v>
      </c>
      <c r="K25" s="37">
        <f>Base!K25+(Base!K25*Percent!L25)+Adjustment!L25</f>
        <v>10</v>
      </c>
      <c r="L25" s="37">
        <f>Base!L25+(Base!L25*Percent!M25)+Adjustment!M25</f>
        <v>11.7</v>
      </c>
      <c r="M25" s="37">
        <f>Base!M25+(Base!M25*Percent!N25)+Adjustment!N25</f>
        <v>12.4</v>
      </c>
      <c r="N25" s="37">
        <f>Base!N25+(Base!N25*Percent!O25)+Adjustment!O25</f>
        <v>12.5</v>
      </c>
      <c r="O25" s="37">
        <f>Base!O25+(Base!O25*Percent!P25)+Adjustment!P25</f>
        <v>12.558844642857142</v>
      </c>
      <c r="P25" s="46">
        <f>(_xlfn.FORECAST.LINEAR($P$1:$Y$1,D25:O25,$D$1:$O$1)+((Percent!P25*_xlfn.FORECAST.LINEAR($P$1:$Y$1,D25:O25,$D$1:$O$1))+Adjustment!Q25))</f>
        <v>13.835517156012184</v>
      </c>
      <c r="Q25" s="46">
        <f>(_xlfn.FORECAST.LINEAR($P$1:$Y$1,E25:P25,$D$1:$O$1)+((Percent!Q25*_xlfn.FORECAST.LINEAR($P$1:$Y$1,E25:P25,$D$1:$O$1))+Adjustment!R25))</f>
        <v>13.284880573767055</v>
      </c>
      <c r="R25" s="46">
        <f>(_xlfn.FORECAST.LINEAR($P$1:$Y$1,F25:Q25,$D$1:$O$1)+((Percent!R25*_xlfn.FORECAST.LINEAR($P$1:$Y$1,F25:Q25,$D$1:$O$1))+Adjustment!S25))</f>
        <v>14.01845334585264</v>
      </c>
      <c r="S25" s="46">
        <f>(_xlfn.FORECAST.LINEAR($P$1:$Y$1,G25:R25,$D$1:$O$1)+((Percent!S25*_xlfn.FORECAST.LINEAR($P$1:$Y$1,G25:R25,$D$1:$O$1))+Adjustment!T25))</f>
        <v>15.14350278667064</v>
      </c>
      <c r="T25" s="46">
        <f>(_xlfn.FORECAST.LINEAR($P$1:$Y$1,H25:S25,$D$1:$O$1)+((Percent!T25*_xlfn.FORECAST.LINEAR($P$1:$Y$1,H25:S25,$D$1:$O$1))+Adjustment!U25))</f>
        <v>16.723592716534132</v>
      </c>
      <c r="U25" s="46">
        <f>(_xlfn.FORECAST.LINEAR($P$1:$Y$1,I25:T25,$D$1:$O$1)+((Percent!U25*_xlfn.FORECAST.LINEAR($P$1:$Y$1,I25:T25,$D$1:$O$1))+Adjustment!V25))</f>
        <v>19.076258848340142</v>
      </c>
      <c r="V25" s="46">
        <f>(_xlfn.FORECAST.LINEAR($P$1:$Y$1,J25:U25,$D$1:$O$1)+((Percent!V25*_xlfn.FORECAST.LINEAR($P$1:$Y$1,J25:U25,$D$1:$O$1))+Adjustment!W25))</f>
        <v>21.675110161626918</v>
      </c>
      <c r="W25" s="46">
        <f>(_xlfn.FORECAST.LINEAR($P$1:$Y$1,K25:V25,$D$1:$O$1)+((Percent!W25*_xlfn.FORECAST.LINEAR($P$1:$Y$1,K25:V25,$D$1:$O$1))+Adjustment!X25))</f>
        <v>23.592552176138451</v>
      </c>
      <c r="X25" s="46">
        <f>(_xlfn.FORECAST.LINEAR($P$1:$Y$1,L25:W25,$D$1:$O$1)+((Percent!X25*_xlfn.FORECAST.LINEAR($P$1:$Y$1,L25:W25,$D$1:$O$1))+Adjustment!Y25))</f>
        <v>27.245893883532574</v>
      </c>
      <c r="Y25" s="46">
        <f>(_xlfn.FORECAST.LINEAR($P$1:$Y$1,M25:X25,$D$1:$O$1)+((Percent!Y25*_xlfn.FORECAST.LINEAR($P$1:$Y$1,M25:X25,$D$1:$O$1))+Adjustment!Z25))</f>
        <v>34.289276048280342</v>
      </c>
      <c r="Z25" s="37"/>
      <c r="AA25" s="37"/>
    </row>
    <row r="26" spans="1:27" ht="16.350000000000001" customHeight="1" x14ac:dyDescent="0.25">
      <c r="A26" s="13" t="s">
        <v>58</v>
      </c>
      <c r="B26" s="13" t="s">
        <v>59</v>
      </c>
      <c r="C26" s="37" t="s">
        <v>59</v>
      </c>
      <c r="D26" s="37">
        <f>Base!D26+(Base!D26*Percent!E26)+Adjustment!E26</f>
        <v>13.5</v>
      </c>
      <c r="E26" s="37">
        <f>Base!E26+(Base!E26*Percent!F26)+Adjustment!F26</f>
        <v>12.9</v>
      </c>
      <c r="F26" s="37">
        <f>Base!F26+(Base!F26*Percent!G26)+Adjustment!G26</f>
        <v>14.6</v>
      </c>
      <c r="G26" s="37">
        <f>Base!G26+(Base!G26*Percent!H26)+Adjustment!H26</f>
        <v>14.8</v>
      </c>
      <c r="H26" s="37">
        <f>Base!H26+(Base!H26*Percent!I26)+Adjustment!I26</f>
        <v>14.5</v>
      </c>
      <c r="I26" s="37">
        <f>Base!I26+(Base!I26*Percent!J26)+Adjustment!J26</f>
        <v>15.3</v>
      </c>
      <c r="J26" s="37">
        <f>Base!J26+(Base!J26*Percent!K26)+Adjustment!K26</f>
        <v>17.2</v>
      </c>
      <c r="K26" s="37">
        <f>Base!K26+(Base!K26*Percent!L26)+Adjustment!L26</f>
        <v>18.399999999999999</v>
      </c>
      <c r="L26" s="37">
        <f>Base!L26+(Base!L26*Percent!M26)+Adjustment!M26</f>
        <v>18.399999999999999</v>
      </c>
      <c r="M26" s="37">
        <f>Base!M26+(Base!M26*Percent!N26)+Adjustment!N26</f>
        <v>17</v>
      </c>
      <c r="N26" s="37">
        <f>Base!N26+(Base!N26*Percent!O26)+Adjustment!O26</f>
        <v>16.600000000000001</v>
      </c>
      <c r="O26" s="37">
        <f>Base!O26+(Base!O26*Percent!P26)+Adjustment!P26</f>
        <v>16.477204171428571</v>
      </c>
      <c r="P26" s="46">
        <f>(_xlfn.FORECAST.LINEAR($P$1:$Y$1,D26:O26,$D$1:$O$1)+((Percent!P26*_xlfn.FORECAST.LINEAR($P$1:$Y$1,D26:O26,$D$1:$O$1))+Adjustment!Q26))</f>
        <v>18.78805052952951</v>
      </c>
      <c r="Q26" s="46">
        <f>(_xlfn.FORECAST.LINEAR($P$1:$Y$1,E26:P26,$D$1:$O$1)+((Percent!Q26*_xlfn.FORECAST.LINEAR($P$1:$Y$1,E26:P26,$D$1:$O$1))+Adjustment!R26))</f>
        <v>17.919460013249257</v>
      </c>
      <c r="R26" s="46">
        <f>(_xlfn.FORECAST.LINEAR($P$1:$Y$1,F26:Q26,$D$1:$O$1)+((Percent!R26*_xlfn.FORECAST.LINEAR($P$1:$Y$1,F26:Q26,$D$1:$O$1))+Adjustment!S26))</f>
        <v>17.954284662544627</v>
      </c>
      <c r="S26" s="46">
        <f>(_xlfn.FORECAST.LINEAR($P$1:$Y$1,G26:R26,$D$1:$O$1)+((Percent!S26*_xlfn.FORECAST.LINEAR($P$1:$Y$1,G26:R26,$D$1:$O$1))+Adjustment!T26))</f>
        <v>18.361670094438384</v>
      </c>
      <c r="T26" s="46">
        <f>(_xlfn.FORECAST.LINEAR($P$1:$Y$1,H26:S26,$D$1:$O$1)+((Percent!T26*_xlfn.FORECAST.LINEAR($P$1:$Y$1,H26:S26,$D$1:$O$1))+Adjustment!U26))</f>
        <v>18.918513955196232</v>
      </c>
      <c r="U26" s="46">
        <f>(_xlfn.FORECAST.LINEAR($P$1:$Y$1,I26:T26,$D$1:$O$1)+((Percent!U26*_xlfn.FORECAST.LINEAR($P$1:$Y$1,I26:T26,$D$1:$O$1))+Adjustment!V26))</f>
        <v>19.561999371569449</v>
      </c>
      <c r="V26" s="46">
        <f>(_xlfn.FORECAST.LINEAR($P$1:$Y$1,J26:U26,$D$1:$O$1)+((Percent!V26*_xlfn.FORECAST.LINEAR($P$1:$Y$1,J26:U26,$D$1:$O$1))+Adjustment!W26))</f>
        <v>19.812336654944708</v>
      </c>
      <c r="W26" s="46">
        <f>(_xlfn.FORECAST.LINEAR($P$1:$Y$1,K26:V26,$D$1:$O$1)+((Percent!W26*_xlfn.FORECAST.LINEAR($P$1:$Y$1,K26:V26,$D$1:$O$1))+Adjustment!X26))</f>
        <v>19.235384448631741</v>
      </c>
      <c r="X26" s="46">
        <f>(_xlfn.FORECAST.LINEAR($P$1:$Y$1,L26:W26,$D$1:$O$1)+((Percent!X26*_xlfn.FORECAST.LINEAR($P$1:$Y$1,L26:W26,$D$1:$O$1))+Adjustment!Y26))</f>
        <v>19.910382332290155</v>
      </c>
      <c r="Y26" s="46">
        <f>(_xlfn.FORECAST.LINEAR($P$1:$Y$1,M26:X26,$D$1:$O$1)+((Percent!Y26*_xlfn.FORECAST.LINEAR($P$1:$Y$1,M26:X26,$D$1:$O$1))+Adjustment!Z26))</f>
        <v>21.933641783696345</v>
      </c>
      <c r="Z26" s="37"/>
      <c r="AA26" s="37"/>
    </row>
    <row r="27" spans="1:27" ht="16.350000000000001" customHeight="1" x14ac:dyDescent="0.25">
      <c r="A27" s="14" t="s">
        <v>60</v>
      </c>
      <c r="B27" s="14" t="s">
        <v>61</v>
      </c>
      <c r="C27" s="37" t="s">
        <v>61</v>
      </c>
      <c r="D27" s="37">
        <f>Base!D27+(Base!D27*Percent!E27)+Adjustment!E27</f>
        <v>4.7</v>
      </c>
      <c r="E27" s="37">
        <f>Base!E27+(Base!E27*Percent!F27)+Adjustment!F27</f>
        <v>8.4</v>
      </c>
      <c r="F27" s="37">
        <f>Base!F27+(Base!F27*Percent!G27)+Adjustment!G27</f>
        <v>3.5</v>
      </c>
      <c r="G27" s="37">
        <f>Base!G27+(Base!G27*Percent!H27)+Adjustment!H27</f>
        <v>7</v>
      </c>
      <c r="H27" s="37">
        <f>Base!H27+(Base!H27*Percent!I27)+Adjustment!I27</f>
        <v>6.3</v>
      </c>
      <c r="I27" s="37">
        <f>Base!I27+(Base!I27*Percent!J27)+Adjustment!J27</f>
        <v>6.8</v>
      </c>
      <c r="J27" s="37">
        <f>Base!J27+(Base!J27*Percent!K27)+Adjustment!K27</f>
        <v>7.7</v>
      </c>
      <c r="K27" s="37">
        <f>Base!K27+(Base!K27*Percent!L27)+Adjustment!L27</f>
        <v>8.9</v>
      </c>
      <c r="L27" s="37">
        <f>Base!L27+(Base!L27*Percent!M27)+Adjustment!M27</f>
        <v>8.1</v>
      </c>
      <c r="M27" s="37">
        <f>Base!M27+(Base!M27*Percent!N27)+Adjustment!N27</f>
        <v>9.1</v>
      </c>
      <c r="N27" s="37">
        <f>Base!N27+(Base!N27*Percent!O27)+Adjustment!O27</f>
        <v>10.4</v>
      </c>
      <c r="O27" s="37">
        <f>Base!O27+(Base!O27*Percent!P27)+Adjustment!P27</f>
        <v>9.0423681428571427</v>
      </c>
      <c r="P27" s="46">
        <f>(_xlfn.FORECAST.LINEAR($P$1:$Y$1,D27:O27,$D$1:$O$1)+((Percent!P27*_xlfn.FORECAST.LINEAR($P$1:$Y$1,D27:O27,$D$1:$O$1))+Adjustment!Q27))</f>
        <v>10.641767320538175</v>
      </c>
      <c r="Q27" s="46">
        <f>(_xlfn.FORECAST.LINEAR($P$1:$Y$1,E27:P27,$D$1:$O$1)+((Percent!Q27*_xlfn.FORECAST.LINEAR($P$1:$Y$1,E27:P27,$D$1:$O$1))+Adjustment!R27))</f>
        <v>10.152019424029724</v>
      </c>
      <c r="R27" s="46">
        <f>(_xlfn.FORECAST.LINEAR($P$1:$Y$1,F27:Q27,$D$1:$O$1)+((Percent!R27*_xlfn.FORECAST.LINEAR($P$1:$Y$1,F27:Q27,$D$1:$O$1))+Adjustment!S27))</f>
        <v>11.258771387202332</v>
      </c>
      <c r="S27" s="46">
        <f>(_xlfn.FORECAST.LINEAR($P$1:$Y$1,G27:R27,$D$1:$O$1)+((Percent!S27*_xlfn.FORECAST.LINEAR($P$1:$Y$1,G27:R27,$D$1:$O$1))+Adjustment!T27))</f>
        <v>11.818850280737717</v>
      </c>
      <c r="T27" s="46">
        <f>(_xlfn.FORECAST.LINEAR($P$1:$Y$1,H27:S27,$D$1:$O$1)+((Percent!T27*_xlfn.FORECAST.LINEAR($P$1:$Y$1,H27:S27,$D$1:$O$1))+Adjustment!U27))</f>
        <v>13.154800213156298</v>
      </c>
      <c r="U27" s="46">
        <f>(_xlfn.FORECAST.LINEAR($P$1:$Y$1,I27:T27,$D$1:$O$1)+((Percent!U27*_xlfn.FORECAST.LINEAR($P$1:$Y$1,I27:T27,$D$1:$O$1))+Adjustment!V27))</f>
        <v>14.889596636251474</v>
      </c>
      <c r="V27" s="46">
        <f>(_xlfn.FORECAST.LINEAR($P$1:$Y$1,J27:U27,$D$1:$O$1)+((Percent!V27*_xlfn.FORECAST.LINEAR($P$1:$Y$1,J27:U27,$D$1:$O$1))+Adjustment!W27))</f>
        <v>16.835632655516697</v>
      </c>
      <c r="W27" s="46">
        <f>(_xlfn.FORECAST.LINEAR($P$1:$Y$1,K27:V27,$D$1:$O$1)+((Percent!W27*_xlfn.FORECAST.LINEAR($P$1:$Y$1,K27:V27,$D$1:$O$1))+Adjustment!X27))</f>
        <v>18.397168453452466</v>
      </c>
      <c r="X27" s="46">
        <f>(_xlfn.FORECAST.LINEAR($P$1:$Y$1,L27:W27,$D$1:$O$1)+((Percent!X27*_xlfn.FORECAST.LINEAR($P$1:$Y$1,L27:W27,$D$1:$O$1))+Adjustment!Y27))</f>
        <v>21.802506041195997</v>
      </c>
      <c r="Y27" s="46">
        <f>(_xlfn.FORECAST.LINEAR($P$1:$Y$1,M27:X27,$D$1:$O$1)+((Percent!Y27*_xlfn.FORECAST.LINEAR($P$1:$Y$1,M27:X27,$D$1:$O$1))+Adjustment!Z27))</f>
        <v>27.395355727014149</v>
      </c>
      <c r="Z27" s="37"/>
      <c r="AA27" s="37"/>
    </row>
    <row r="28" spans="1:27" ht="16.350000000000001" customHeight="1" x14ac:dyDescent="0.25">
      <c r="A28" s="14" t="s">
        <v>62</v>
      </c>
      <c r="B28" s="14" t="s">
        <v>63</v>
      </c>
      <c r="C28" s="37" t="s">
        <v>63</v>
      </c>
      <c r="D28" s="37">
        <f>Base!D28+(Base!D28*Percent!E28)+Adjustment!E28</f>
        <v>0.2</v>
      </c>
      <c r="E28" s="37">
        <f>Base!E28+(Base!E28*Percent!F28)+Adjustment!F28</f>
        <v>-5.2</v>
      </c>
      <c r="F28" s="37">
        <f>Base!F28+(Base!F28*Percent!G28)+Adjustment!G28</f>
        <v>-4.0999999999999996</v>
      </c>
      <c r="G28" s="37">
        <f>Base!G28+(Base!G28*Percent!H28)+Adjustment!H28</f>
        <v>-1.2</v>
      </c>
      <c r="H28" s="37">
        <f>Base!H28+(Base!H28*Percent!I28)+Adjustment!I28</f>
        <v>-1</v>
      </c>
      <c r="I28" s="37">
        <f>Base!I28+(Base!I28*Percent!J28)+Adjustment!J28</f>
        <v>5.2</v>
      </c>
      <c r="J28" s="37">
        <f>Base!J28+(Base!J28*Percent!K28)+Adjustment!K28</f>
        <v>2.5</v>
      </c>
      <c r="K28" s="37">
        <f>Base!K28+(Base!K28*Percent!L28)+Adjustment!L28</f>
        <v>0.4</v>
      </c>
      <c r="L28" s="37">
        <f>Base!L28+(Base!L28*Percent!M28)+Adjustment!M28</f>
        <v>4.8</v>
      </c>
      <c r="M28" s="37">
        <f>Base!M28+(Base!M28*Percent!N28)+Adjustment!N28</f>
        <v>0.9</v>
      </c>
      <c r="N28" s="37">
        <f>Base!N28+(Base!N28*Percent!O28)+Adjustment!O28</f>
        <v>2.7</v>
      </c>
      <c r="O28" s="37">
        <f>Base!O28+(Base!O28*Percent!P28)+Adjustment!P28</f>
        <v>-1.8084736285714287</v>
      </c>
      <c r="P28" s="46">
        <f>(_xlfn.FORECAST.LINEAR($P$1:$Y$1,D28:O28,$D$1:$O$1)+((Percent!P28*_xlfn.FORECAST.LINEAR($P$1:$Y$1,D28:O28,$D$1:$O$1))+Adjustment!Q28))</f>
        <v>2.943215768831303</v>
      </c>
      <c r="Q28" s="46">
        <f>(_xlfn.FORECAST.LINEAR($P$1:$Y$1,E28:P28,$D$1:$O$1)+((Percent!Q28*_xlfn.FORECAST.LINEAR($P$1:$Y$1,E28:P28,$D$1:$O$1))+Adjustment!R28))</f>
        <v>3.624548521181437</v>
      </c>
      <c r="R28" s="46">
        <f>(_xlfn.FORECAST.LINEAR($P$1:$Y$1,F28:Q28,$D$1:$O$1)+((Percent!R28*_xlfn.FORECAST.LINEAR($P$1:$Y$1,F28:Q28,$D$1:$O$1))+Adjustment!S28))</f>
        <v>3.807636574014468</v>
      </c>
      <c r="S28" s="46">
        <f>(_xlfn.FORECAST.LINEAR($P$1:$Y$1,G28:R28,$D$1:$O$1)+((Percent!S28*_xlfn.FORECAST.LINEAR($P$1:$Y$1,G28:R28,$D$1:$O$1))+Adjustment!T28))</f>
        <v>3.6632676008078553</v>
      </c>
      <c r="T28" s="46">
        <f>(_xlfn.FORECAST.LINEAR($P$1:$Y$1,H28:S28,$D$1:$O$1)+((Percent!T28*_xlfn.FORECAST.LINEAR($P$1:$Y$1,H28:S28,$D$1:$O$1))+Adjustment!U28))</f>
        <v>3.6427390515204796</v>
      </c>
      <c r="U28" s="46">
        <f>(_xlfn.FORECAST.LINEAR($P$1:$Y$1,I28:T28,$D$1:$O$1)+((Percent!U28*_xlfn.FORECAST.LINEAR($P$1:$Y$1,I28:T28,$D$1:$O$1))+Adjustment!V28))</f>
        <v>3.2756434706220698</v>
      </c>
      <c r="V28" s="46">
        <f>(_xlfn.FORECAST.LINEAR($P$1:$Y$1,J28:U28,$D$1:$O$1)+((Percent!V28*_xlfn.FORECAST.LINEAR($P$1:$Y$1,J28:U28,$D$1:$O$1))+Adjustment!W28))</f>
        <v>4.5629362392892521</v>
      </c>
      <c r="W28" s="46">
        <f>(_xlfn.FORECAST.LINEAR($P$1:$Y$1,K28:V28,$D$1:$O$1)+((Percent!W28*_xlfn.FORECAST.LINEAR($P$1:$Y$1,K28:V28,$D$1:$O$1))+Adjustment!X28))</f>
        <v>5.5508067551960583</v>
      </c>
      <c r="X28" s="46">
        <f>(_xlfn.FORECAST.LINEAR($P$1:$Y$1,L28:W28,$D$1:$O$1)+((Percent!X28*_xlfn.FORECAST.LINEAR($P$1:$Y$1,L28:W28,$D$1:$O$1))+Adjustment!Y28))</f>
        <v>6.3101662337707491</v>
      </c>
      <c r="Y28" s="46">
        <f>(_xlfn.FORECAST.LINEAR($P$1:$Y$1,M28:X28,$D$1:$O$1)+((Percent!Y28*_xlfn.FORECAST.LINEAR($P$1:$Y$1,M28:X28,$D$1:$O$1))+Adjustment!Z28))</f>
        <v>9.5071937749687372</v>
      </c>
      <c r="Z28" s="37"/>
      <c r="AA28" s="37"/>
    </row>
    <row r="29" spans="1:27" ht="16.350000000000001" customHeight="1" x14ac:dyDescent="0.25">
      <c r="A29" s="15" t="s">
        <v>64</v>
      </c>
      <c r="B29" s="15" t="s">
        <v>65</v>
      </c>
      <c r="C29" s="37" t="s">
        <v>65</v>
      </c>
      <c r="D29" s="37">
        <f>Base!D29+(Base!D29*Percent!E29)+Adjustment!E29</f>
        <v>1.6</v>
      </c>
      <c r="E29" s="37">
        <f>Base!E29+(Base!E29*Percent!F29)+Adjustment!F29</f>
        <v>1.5</v>
      </c>
      <c r="F29" s="37">
        <f>Base!F29+(Base!F29*Percent!G29)+Adjustment!G29</f>
        <v>1.4</v>
      </c>
      <c r="G29" s="37">
        <f>Base!G29+(Base!G29*Percent!H29)+Adjustment!H29</f>
        <v>2</v>
      </c>
      <c r="H29" s="37">
        <f>Base!H29+(Base!H29*Percent!I29)+Adjustment!I29</f>
        <v>1.9</v>
      </c>
      <c r="I29" s="37">
        <f>Base!I29+(Base!I29*Percent!J29)+Adjustment!J29</f>
        <v>2</v>
      </c>
      <c r="J29" s="37">
        <f>Base!J29+(Base!J29*Percent!K29)+Adjustment!K29</f>
        <v>2.2000000000000002</v>
      </c>
      <c r="K29" s="37">
        <f>Base!K29+(Base!K29*Percent!L29)+Adjustment!L29</f>
        <v>2.6</v>
      </c>
      <c r="L29" s="37">
        <f>Base!L29+(Base!L29*Percent!M29)+Adjustment!M29</f>
        <v>2.7</v>
      </c>
      <c r="M29" s="37">
        <f>Base!M29+(Base!M29*Percent!N29)+Adjustment!N29</f>
        <v>3.2</v>
      </c>
      <c r="N29" s="37">
        <f>Base!N29+(Base!N29*Percent!O29)+Adjustment!O29</f>
        <v>3.1</v>
      </c>
      <c r="O29" s="37">
        <f>Base!O29+(Base!O29*Percent!P29)+Adjustment!P29</f>
        <v>0.4018830285714286</v>
      </c>
      <c r="P29" s="46">
        <f>(_xlfn.FORECAST.LINEAR($P$1:$Y$1,D29:O29,$D$1:$O$1)+((Percent!P29*_xlfn.FORECAST.LINEAR($P$1:$Y$1,D29:O29,$D$1:$O$1))+Adjustment!Q29))</f>
        <v>2.3831517116317991</v>
      </c>
      <c r="Q29" s="46">
        <f>(_xlfn.FORECAST.LINEAR($P$1:$Y$1,E29:P29,$D$1:$O$1)+((Percent!Q29*_xlfn.FORECAST.LINEAR($P$1:$Y$1,E29:P29,$D$1:$O$1))+Adjustment!R29))</f>
        <v>2.3723136509429543</v>
      </c>
      <c r="R29" s="46">
        <f>(_xlfn.FORECAST.LINEAR($P$1:$Y$1,F29:Q29,$D$1:$O$1)+((Percent!R29*_xlfn.FORECAST.LINEAR($P$1:$Y$1,F29:Q29,$D$1:$O$1))+Adjustment!S29))</f>
        <v>2.3628435086760247</v>
      </c>
      <c r="S29" s="46">
        <f>(_xlfn.FORECAST.LINEAR($P$1:$Y$1,G29:R29,$D$1:$O$1)+((Percent!S29*_xlfn.FORECAST.LINEAR($P$1:$Y$1,G29:R29,$D$1:$O$1))+Adjustment!T29))</f>
        <v>2.2768049676721724</v>
      </c>
      <c r="T29" s="46">
        <f>(_xlfn.FORECAST.LINEAR($P$1:$Y$1,H29:S29,$D$1:$O$1)+((Percent!T29*_xlfn.FORECAST.LINEAR($P$1:$Y$1,H29:S29,$D$1:$O$1))+Adjustment!U29))</f>
        <v>2.2446286351022424</v>
      </c>
      <c r="U29" s="46">
        <f>(_xlfn.FORECAST.LINEAR($P$1:$Y$1,I29:T29,$D$1:$O$1)+((Percent!U29*_xlfn.FORECAST.LINEAR($P$1:$Y$1,I29:T29,$D$1:$O$1))+Adjustment!V29))</f>
        <v>2.1504970805237016</v>
      </c>
      <c r="V29" s="46">
        <f>(_xlfn.FORECAST.LINEAR($P$1:$Y$1,J29:U29,$D$1:$O$1)+((Percent!V29*_xlfn.FORECAST.LINEAR($P$1:$Y$1,J29:U29,$D$1:$O$1))+Adjustment!W29))</f>
        <v>1.9100395763267333</v>
      </c>
      <c r="W29" s="46">
        <f>(_xlfn.FORECAST.LINEAR($P$1:$Y$1,K29:V29,$D$1:$O$1)+((Percent!W29*_xlfn.FORECAST.LINEAR($P$1:$Y$1,K29:V29,$D$1:$O$1))+Adjustment!X29))</f>
        <v>1.4600801602700342</v>
      </c>
      <c r="X29" s="46">
        <f>(_xlfn.FORECAST.LINEAR($P$1:$Y$1,L29:W29,$D$1:$O$1)+((Percent!X29*_xlfn.FORECAST.LINEAR($P$1:$Y$1,L29:W29,$D$1:$O$1))+Adjustment!Y29))</f>
        <v>1.0388018773172432</v>
      </c>
      <c r="Y29" s="46">
        <f>(_xlfn.FORECAST.LINEAR($P$1:$Y$1,M29:X29,$D$1:$O$1)+((Percent!Y29*_xlfn.FORECAST.LINEAR($P$1:$Y$1,M29:X29,$D$1:$O$1))+Adjustment!Z29))</f>
        <v>0.52533742756169644</v>
      </c>
      <c r="Z29" s="37"/>
      <c r="AA29" s="37"/>
    </row>
    <row r="30" spans="1:27" ht="16.350000000000001" customHeight="1" x14ac:dyDescent="0.25">
      <c r="A30" s="19" t="s">
        <v>66</v>
      </c>
      <c r="B30" s="19" t="s">
        <v>67</v>
      </c>
      <c r="C30" s="37" t="s">
        <v>67</v>
      </c>
      <c r="D30" s="37">
        <f>Base!D30+(Base!D30*Percent!E30)+Adjustment!E30</f>
        <v>89.6</v>
      </c>
      <c r="E30" s="37">
        <f>Base!E30+(Base!E30*Percent!F30)+Adjustment!F30</f>
        <v>95.6</v>
      </c>
      <c r="F30" s="37">
        <f>Base!F30+(Base!F30*Percent!G30)+Adjustment!G30</f>
        <v>101.7</v>
      </c>
      <c r="G30" s="37">
        <f>Base!G30+(Base!G30*Percent!H30)+Adjustment!H30</f>
        <v>104.9</v>
      </c>
      <c r="H30" s="37">
        <f>Base!H30+(Base!H30*Percent!I30)+Adjustment!I30</f>
        <v>110.5</v>
      </c>
      <c r="I30" s="37">
        <f>Base!I30+(Base!I30*Percent!J30)+Adjustment!J30</f>
        <v>118.3</v>
      </c>
      <c r="J30" s="37">
        <f>Base!J30+(Base!J30*Percent!K30)+Adjustment!K30</f>
        <v>132.69999999999999</v>
      </c>
      <c r="K30" s="37">
        <f>Base!K30+(Base!K30*Percent!L30)+Adjustment!L30</f>
        <v>138.69999999999999</v>
      </c>
      <c r="L30" s="37">
        <f>Base!L30+(Base!L30*Percent!M30)+Adjustment!M30</f>
        <v>143.9</v>
      </c>
      <c r="M30" s="37">
        <f>Base!M30+(Base!M30*Percent!N30)+Adjustment!N30</f>
        <v>149.5</v>
      </c>
      <c r="N30" s="37">
        <f>Base!N30+(Base!N30*Percent!O30)+Adjustment!O30</f>
        <v>150.5</v>
      </c>
      <c r="O30" s="37">
        <f>Base!O30+(Base!O30*Percent!P30)+Adjustment!P30</f>
        <v>147.59154224285714</v>
      </c>
      <c r="P30" s="46">
        <f>(_xlfn.FORECAST.LINEAR($P$1:$Y$1,D30:O30,$D$1:$O$1)+((Percent!P30*_xlfn.FORECAST.LINEAR($P$1:$Y$1,D30:O30,$D$1:$O$1))+Adjustment!Q30))</f>
        <v>170.28372205797348</v>
      </c>
      <c r="Q30" s="46">
        <f>(_xlfn.FORECAST.LINEAR($P$1:$Y$1,E30:P30,$D$1:$O$1)+((Percent!Q30*_xlfn.FORECAST.LINEAR($P$1:$Y$1,E30:P30,$D$1:$O$1))+Adjustment!R30))</f>
        <v>163.61335594839406</v>
      </c>
      <c r="R30" s="46">
        <f>(_xlfn.FORECAST.LINEAR($P$1:$Y$1,F30:Q30,$D$1:$O$1)+((Percent!R30*_xlfn.FORECAST.LINEAR($P$1:$Y$1,F30:Q30,$D$1:$O$1))+Adjustment!S30))</f>
        <v>171.26719330920685</v>
      </c>
      <c r="S30" s="46">
        <f>(_xlfn.FORECAST.LINEAR($P$1:$Y$1,G30:R30,$D$1:$O$1)+((Percent!S30*_xlfn.FORECAST.LINEAR($P$1:$Y$1,G30:R30,$D$1:$O$1))+Adjustment!T30))</f>
        <v>182.85812414894502</v>
      </c>
      <c r="T30" s="46">
        <f>(_xlfn.FORECAST.LINEAR($P$1:$Y$1,H30:S30,$D$1:$O$1)+((Percent!T30*_xlfn.FORECAST.LINEAR($P$1:$Y$1,H30:S30,$D$1:$O$1))+Adjustment!U30))</f>
        <v>197.94133248457788</v>
      </c>
      <c r="U30" s="46">
        <f>(_xlfn.FORECAST.LINEAR($P$1:$Y$1,I30:T30,$D$1:$O$1)+((Percent!U30*_xlfn.FORECAST.LINEAR($P$1:$Y$1,I30:T30,$D$1:$O$1))+Adjustment!V30))</f>
        <v>219.94575628082188</v>
      </c>
      <c r="V30" s="46">
        <f>(_xlfn.FORECAST.LINEAR($P$1:$Y$1,J30:U30,$D$1:$O$1)+((Percent!V30*_xlfn.FORECAST.LINEAR($P$1:$Y$1,J30:U30,$D$1:$O$1))+Adjustment!W30))</f>
        <v>244.26206249797514</v>
      </c>
      <c r="W30" s="46">
        <f>(_xlfn.FORECAST.LINEAR($P$1:$Y$1,K30:V30,$D$1:$O$1)+((Percent!W30*_xlfn.FORECAST.LINEAR($P$1:$Y$1,K30:V30,$D$1:$O$1))+Adjustment!X30))</f>
        <v>262.7567775296954</v>
      </c>
      <c r="X30" s="46">
        <f>(_xlfn.FORECAST.LINEAR($P$1:$Y$1,L30:W30,$D$1:$O$1)+((Percent!X30*_xlfn.FORECAST.LINEAR($P$1:$Y$1,L30:W30,$D$1:$O$1))+Adjustment!Y30))</f>
        <v>302.14999289670567</v>
      </c>
      <c r="Y30" s="46">
        <f>(_xlfn.FORECAST.LINEAR($P$1:$Y$1,M30:X30,$D$1:$O$1)+((Percent!Y30*_xlfn.FORECAST.LINEAR($P$1:$Y$1,M30:X30,$D$1:$O$1))+Adjustment!Z30))</f>
        <v>374.46074292128378</v>
      </c>
      <c r="Z30" s="37"/>
      <c r="AA30" s="37"/>
    </row>
    <row r="31" spans="1:27" ht="16.350000000000001" customHeight="1" x14ac:dyDescent="0.25">
      <c r="A31" s="11" t="s">
        <v>68</v>
      </c>
      <c r="B31" s="11" t="s">
        <v>69</v>
      </c>
      <c r="C31" s="37" t="s">
        <v>69</v>
      </c>
      <c r="D31" s="37">
        <f>Base!D31+(Base!D31*Percent!E31)+Adjustment!E31</f>
        <v>85.8</v>
      </c>
      <c r="E31" s="37">
        <f>Base!E31+(Base!E31*Percent!F31)+Adjustment!F31</f>
        <v>91.3</v>
      </c>
      <c r="F31" s="37">
        <f>Base!F31+(Base!F31*Percent!G31)+Adjustment!G31</f>
        <v>97</v>
      </c>
      <c r="G31" s="37">
        <f>Base!G31+(Base!G31*Percent!H31)+Adjustment!H31</f>
        <v>99.8</v>
      </c>
      <c r="H31" s="37">
        <f>Base!H31+(Base!H31*Percent!I31)+Adjustment!I31</f>
        <v>104.2</v>
      </c>
      <c r="I31" s="37">
        <f>Base!I31+(Base!I31*Percent!J31)+Adjustment!J31</f>
        <v>109.8</v>
      </c>
      <c r="J31" s="37">
        <f>Base!J31+(Base!J31*Percent!K31)+Adjustment!K31</f>
        <v>118.3</v>
      </c>
      <c r="K31" s="37">
        <f>Base!K31+(Base!K31*Percent!L31)+Adjustment!L31</f>
        <v>123.1</v>
      </c>
      <c r="L31" s="37">
        <f>Base!L31+(Base!L31*Percent!M31)+Adjustment!M31</f>
        <v>129.80000000000001</v>
      </c>
      <c r="M31" s="37">
        <f>Base!M31+(Base!M31*Percent!N31)+Adjustment!N31</f>
        <v>130.6</v>
      </c>
      <c r="N31" s="37">
        <f>Base!N31+(Base!N31*Percent!O31)+Adjustment!O31</f>
        <v>131.5</v>
      </c>
      <c r="O31" s="37">
        <f>Base!O31+(Base!O31*Percent!P31)+Adjustment!P31</f>
        <v>132.82234094285712</v>
      </c>
      <c r="P31" s="46">
        <f>(_xlfn.FORECAST.LINEAR($P$1:$Y$1,D31:O31,$D$1:$O$1)+((Percent!P31*_xlfn.FORECAST.LINEAR($P$1:$Y$1,D31:O31,$D$1:$O$1))+Adjustment!Q31))</f>
        <v>148.34733228759063</v>
      </c>
      <c r="Q31" s="46">
        <f>(_xlfn.FORECAST.LINEAR($P$1:$Y$1,E31:P31,$D$1:$O$1)+((Percent!Q31*_xlfn.FORECAST.LINEAR($P$1:$Y$1,E31:P31,$D$1:$O$1))+Adjustment!R31))</f>
        <v>141.75080431690478</v>
      </c>
      <c r="R31" s="46">
        <f>(_xlfn.FORECAST.LINEAR($P$1:$Y$1,F31:Q31,$D$1:$O$1)+((Percent!R31*_xlfn.FORECAST.LINEAR($P$1:$Y$1,F31:Q31,$D$1:$O$1))+Adjustment!S31))</f>
        <v>146.75531558779437</v>
      </c>
      <c r="S31" s="46">
        <f>(_xlfn.FORECAST.LINEAR($P$1:$Y$1,G31:R31,$D$1:$O$1)+((Percent!S31*_xlfn.FORECAST.LINEAR($P$1:$Y$1,G31:R31,$D$1:$O$1))+Adjustment!T31))</f>
        <v>154.943627622061</v>
      </c>
      <c r="T31" s="46">
        <f>(_xlfn.FORECAST.LINEAR($P$1:$Y$1,H31:S31,$D$1:$O$1)+((Percent!T31*_xlfn.FORECAST.LINEAR($P$1:$Y$1,H31:S31,$D$1:$O$1))+Adjustment!U31))</f>
        <v>165.87216154030853</v>
      </c>
      <c r="U31" s="46">
        <f>(_xlfn.FORECAST.LINEAR($P$1:$Y$1,I31:T31,$D$1:$O$1)+((Percent!U31*_xlfn.FORECAST.LINEAR($P$1:$Y$1,I31:T31,$D$1:$O$1))+Adjustment!V31))</f>
        <v>182.24037007386895</v>
      </c>
      <c r="V31" s="46">
        <f>(_xlfn.FORECAST.LINEAR($P$1:$Y$1,J31:U31,$D$1:$O$1)+((Percent!V31*_xlfn.FORECAST.LINEAR($P$1:$Y$1,J31:U31,$D$1:$O$1))+Adjustment!W31))</f>
        <v>199.90101809323787</v>
      </c>
      <c r="W31" s="46">
        <f>(_xlfn.FORECAST.LINEAR($P$1:$Y$1,K31:V31,$D$1:$O$1)+((Percent!W31*_xlfn.FORECAST.LINEAR($P$1:$Y$1,K31:V31,$D$1:$O$1))+Adjustment!X31))</f>
        <v>211.10844357615576</v>
      </c>
      <c r="X31" s="46">
        <f>(_xlfn.FORECAST.LINEAR($P$1:$Y$1,L31:W31,$D$1:$O$1)+((Percent!X31*_xlfn.FORECAST.LINEAR($P$1:$Y$1,L31:W31,$D$1:$O$1))+Adjustment!Y31))</f>
        <v>237.52085844525203</v>
      </c>
      <c r="Y31" s="46">
        <f>(_xlfn.FORECAST.LINEAR($P$1:$Y$1,M31:X31,$D$1:$O$1)+((Percent!Y31*_xlfn.FORECAST.LINEAR($P$1:$Y$1,M31:X31,$D$1:$O$1))+Adjustment!Z31))</f>
        <v>288.6188495606724</v>
      </c>
      <c r="Z31" s="37"/>
      <c r="AA31" s="37"/>
    </row>
    <row r="32" spans="1:27" ht="16.350000000000001" customHeight="1" x14ac:dyDescent="0.25">
      <c r="A32" s="7" t="s">
        <v>70</v>
      </c>
      <c r="B32" s="7" t="s">
        <v>71</v>
      </c>
      <c r="C32" s="37" t="s">
        <v>71</v>
      </c>
      <c r="D32" s="37">
        <f>Base!D32+(Base!D32*Percent!E32)+Adjustment!E32</f>
        <v>3</v>
      </c>
      <c r="E32" s="37">
        <f>Base!E32+(Base!E32*Percent!F32)+Adjustment!F32</f>
        <v>3.8</v>
      </c>
      <c r="F32" s="37">
        <f>Base!F32+(Base!F32*Percent!G32)+Adjustment!G32</f>
        <v>4.2</v>
      </c>
      <c r="G32" s="37">
        <f>Base!G32+(Base!G32*Percent!H32)+Adjustment!H32</f>
        <v>4.4000000000000004</v>
      </c>
      <c r="H32" s="37">
        <f>Base!H32+(Base!H32*Percent!I32)+Adjustment!I32</f>
        <v>6</v>
      </c>
      <c r="I32" s="37">
        <f>Base!I32+(Base!I32*Percent!J32)+Adjustment!J32</f>
        <v>8</v>
      </c>
      <c r="J32" s="37">
        <f>Base!J32+(Base!J32*Percent!K32)+Adjustment!K32</f>
        <v>14</v>
      </c>
      <c r="K32" s="37">
        <f>Base!K32+(Base!K32*Percent!L32)+Adjustment!L32</f>
        <v>15.5</v>
      </c>
      <c r="L32" s="37">
        <f>Base!L32+(Base!L32*Percent!M32)+Adjustment!M32</f>
        <v>13.8</v>
      </c>
      <c r="M32" s="37">
        <f>Base!M32+(Base!M32*Percent!N32)+Adjustment!N32</f>
        <v>18</v>
      </c>
      <c r="N32" s="37">
        <f>Base!N32+(Base!N32*Percent!O32)+Adjustment!O32</f>
        <v>17.7</v>
      </c>
      <c r="O32" s="37">
        <f>Base!O32+(Base!O32*Percent!P32)+Adjustment!P32</f>
        <v>13.161669185714285</v>
      </c>
      <c r="P32" s="46">
        <f>(_xlfn.FORECAST.LINEAR($P$1:$Y$1,D32:O32,$D$1:$O$1)+((Percent!P32*_xlfn.FORECAST.LINEAR($P$1:$Y$1,D32:O32,$D$1:$O$1))+Adjustment!Q32))</f>
        <v>20.77849707285295</v>
      </c>
      <c r="Q32" s="46">
        <f>(_xlfn.FORECAST.LINEAR($P$1:$Y$1,E32:P32,$D$1:$O$1)+((Percent!Q32*_xlfn.FORECAST.LINEAR($P$1:$Y$1,E32:P32,$D$1:$O$1))+Adjustment!R32))</f>
        <v>20.693617023436975</v>
      </c>
      <c r="R32" s="46">
        <f>(_xlfn.FORECAST.LINEAR($P$1:$Y$1,F32:Q32,$D$1:$O$1)+((Percent!R32*_xlfn.FORECAST.LINEAR($P$1:$Y$1,F32:Q32,$D$1:$O$1))+Adjustment!S32))</f>
        <v>23.15867959202313</v>
      </c>
      <c r="S32" s="46">
        <f>(_xlfn.FORECAST.LINEAR($P$1:$Y$1,G32:R32,$D$1:$O$1)+((Percent!S32*_xlfn.FORECAST.LINEAR($P$1:$Y$1,G32:R32,$D$1:$O$1))+Adjustment!T32))</f>
        <v>26.292485745612918</v>
      </c>
      <c r="T32" s="46">
        <f>(_xlfn.FORECAST.LINEAR($P$1:$Y$1,H32:S32,$D$1:$O$1)+((Percent!T32*_xlfn.FORECAST.LINEAR($P$1:$Y$1,H32:S32,$D$1:$O$1))+Adjustment!U32))</f>
        <v>30.003882359163871</v>
      </c>
      <c r="U32" s="46">
        <f>(_xlfn.FORECAST.LINEAR($P$1:$Y$1,I32:T32,$D$1:$O$1)+((Percent!U32*_xlfn.FORECAST.LINEAR($P$1:$Y$1,I32:T32,$D$1:$O$1))+Adjustment!V32))</f>
        <v>35.089990811754539</v>
      </c>
      <c r="V32" s="46">
        <f>(_xlfn.FORECAST.LINEAR($P$1:$Y$1,J32:U32,$D$1:$O$1)+((Percent!V32*_xlfn.FORECAST.LINEAR($P$1:$Y$1,J32:U32,$D$1:$O$1))+Adjustment!W32))</f>
        <v>40.995618839269838</v>
      </c>
      <c r="W32" s="46">
        <f>(_xlfn.FORECAST.LINEAR($P$1:$Y$1,K32:V32,$D$1:$O$1)+((Percent!W32*_xlfn.FORECAST.LINEAR($P$1:$Y$1,K32:V32,$D$1:$O$1))+Adjustment!X32))</f>
        <v>47.551546887372773</v>
      </c>
      <c r="X32" s="46">
        <f>(_xlfn.FORECAST.LINEAR($P$1:$Y$1,L32:W32,$D$1:$O$1)+((Percent!X32*_xlfn.FORECAST.LINEAR($P$1:$Y$1,L32:W32,$D$1:$O$1))+Adjustment!Y32))</f>
        <v>59.509091805969831</v>
      </c>
      <c r="Y32" s="46">
        <f>(_xlfn.FORECAST.LINEAR($P$1:$Y$1,M32:X32,$D$1:$O$1)+((Percent!Y32*_xlfn.FORECAST.LINEAR($P$1:$Y$1,M32:X32,$D$1:$O$1))+Adjustment!Z32))</f>
        <v>79.03486669077985</v>
      </c>
      <c r="Z32" s="37"/>
      <c r="AA32" s="37"/>
    </row>
    <row r="33" spans="1:27" ht="16.350000000000001" customHeight="1" x14ac:dyDescent="0.25">
      <c r="A33" s="8" t="s">
        <v>72</v>
      </c>
      <c r="B33" s="8" t="s">
        <v>73</v>
      </c>
      <c r="C33" s="37" t="s">
        <v>73</v>
      </c>
      <c r="D33" s="37">
        <f>Base!D33+(Base!D33*Percent!E33)+Adjustment!E33</f>
        <v>2.9</v>
      </c>
      <c r="E33" s="37">
        <f>Base!E33+(Base!E33*Percent!F33)+Adjustment!F33</f>
        <v>3.6</v>
      </c>
      <c r="F33" s="37">
        <f>Base!F33+(Base!F33*Percent!G33)+Adjustment!G33</f>
        <v>4.0999999999999996</v>
      </c>
      <c r="G33" s="37">
        <f>Base!G33+(Base!G33*Percent!H33)+Adjustment!H33</f>
        <v>4.3</v>
      </c>
      <c r="H33" s="37">
        <f>Base!H33+(Base!H33*Percent!I33)+Adjustment!I33</f>
        <v>5.9</v>
      </c>
      <c r="I33" s="37">
        <f>Base!I33+(Base!I33*Percent!J33)+Adjustment!J33</f>
        <v>8</v>
      </c>
      <c r="J33" s="37">
        <f>Base!J33+(Base!J33*Percent!K33)+Adjustment!K33</f>
        <v>14</v>
      </c>
      <c r="K33" s="37">
        <f>Base!K33+(Base!K33*Percent!L33)+Adjustment!L33</f>
        <v>15.4</v>
      </c>
      <c r="L33" s="37">
        <f>Base!L33+(Base!L33*Percent!M33)+Adjustment!M33</f>
        <v>13.7</v>
      </c>
      <c r="M33" s="37">
        <f>Base!M33+(Base!M33*Percent!N33)+Adjustment!N33</f>
        <v>14.6</v>
      </c>
      <c r="N33" s="37">
        <f>Base!N33+(Base!N33*Percent!O33)+Adjustment!O33</f>
        <v>14.2</v>
      </c>
      <c r="O33" s="37">
        <f>Base!O33+(Base!O33*Percent!P33)+Adjustment!P33</f>
        <v>10.649900257142857</v>
      </c>
      <c r="P33" s="46">
        <f>(_xlfn.FORECAST.LINEAR($P$1:$Y$1,D33:O33,$D$1:$O$1)+((Percent!P33*_xlfn.FORECAST.LINEAR($P$1:$Y$1,D33:O33,$D$1:$O$1))+Adjustment!Q33))</f>
        <v>17.789682875986841</v>
      </c>
      <c r="Q33" s="46">
        <f>(_xlfn.FORECAST.LINEAR($P$1:$Y$1,E33:P33,$D$1:$O$1)+((Percent!Q33*_xlfn.FORECAST.LINEAR($P$1:$Y$1,E33:P33,$D$1:$O$1))+Adjustment!R33))</f>
        <v>17.602751649166269</v>
      </c>
      <c r="R33" s="46">
        <f>(_xlfn.FORECAST.LINEAR($P$1:$Y$1,F33:Q33,$D$1:$O$1)+((Percent!R33*_xlfn.FORECAST.LINEAR($P$1:$Y$1,F33:Q33,$D$1:$O$1))+Adjustment!S33))</f>
        <v>19.33279054007685</v>
      </c>
      <c r="S33" s="46">
        <f>(_xlfn.FORECAST.LINEAR($P$1:$Y$1,G33:R33,$D$1:$O$1)+((Percent!S33*_xlfn.FORECAST.LINEAR($P$1:$Y$1,G33:R33,$D$1:$O$1))+Adjustment!T33))</f>
        <v>21.464259256418625</v>
      </c>
      <c r="T33" s="46">
        <f>(_xlfn.FORECAST.LINEAR($P$1:$Y$1,H33:S33,$D$1:$O$1)+((Percent!T33*_xlfn.FORECAST.LINEAR($P$1:$Y$1,H33:S33,$D$1:$O$1))+Adjustment!U33))</f>
        <v>23.816341397067667</v>
      </c>
      <c r="U33" s="46">
        <f>(_xlfn.FORECAST.LINEAR($P$1:$Y$1,I33:T33,$D$1:$O$1)+((Percent!U33*_xlfn.FORECAST.LINEAR($P$1:$Y$1,I33:T33,$D$1:$O$1))+Adjustment!V33))</f>
        <v>26.964996252730366</v>
      </c>
      <c r="V33" s="46">
        <f>(_xlfn.FORECAST.LINEAR($P$1:$Y$1,J33:U33,$D$1:$O$1)+((Percent!V33*_xlfn.FORECAST.LINEAR($P$1:$Y$1,J33:U33,$D$1:$O$1))+Adjustment!W33))</f>
        <v>30.472976565112798</v>
      </c>
      <c r="W33" s="46">
        <f>(_xlfn.FORECAST.LINEAR($P$1:$Y$1,K33:V33,$D$1:$O$1)+((Percent!W33*_xlfn.FORECAST.LINEAR($P$1:$Y$1,K33:V33,$D$1:$O$1))+Adjustment!X33))</f>
        <v>34.694534723980347</v>
      </c>
      <c r="X33" s="46">
        <f>(_xlfn.FORECAST.LINEAR($P$1:$Y$1,L33:W33,$D$1:$O$1)+((Percent!X33*_xlfn.FORECAST.LINEAR($P$1:$Y$1,L33:W33,$D$1:$O$1))+Adjustment!Y33))</f>
        <v>43.025443854579507</v>
      </c>
      <c r="Y33" s="46">
        <f>(_xlfn.FORECAST.LINEAR($P$1:$Y$1,M33:X33,$D$1:$O$1)+((Percent!Y33*_xlfn.FORECAST.LINEAR($P$1:$Y$1,M33:X33,$D$1:$O$1))+Adjustment!Z33))</f>
        <v>56.801186014565594</v>
      </c>
      <c r="Z33" s="37"/>
      <c r="AA33" s="37"/>
    </row>
    <row r="34" spans="1:27" ht="16.350000000000001" customHeight="1" x14ac:dyDescent="0.25">
      <c r="A34" s="9" t="s">
        <v>74</v>
      </c>
      <c r="B34" s="9" t="s">
        <v>75</v>
      </c>
      <c r="C34" s="37" t="s">
        <v>75</v>
      </c>
      <c r="D34" s="37">
        <f>Base!D34+(Base!D34*Percent!E34)+Adjustment!E34</f>
        <v>0.7</v>
      </c>
      <c r="E34" s="37">
        <f>Base!E34+(Base!E34*Percent!F34)+Adjustment!F34</f>
        <v>0.6</v>
      </c>
      <c r="F34" s="37">
        <f>Base!F34+(Base!F34*Percent!G34)+Adjustment!G34</f>
        <v>0.5</v>
      </c>
      <c r="G34" s="37">
        <f>Base!G34+(Base!G34*Percent!H34)+Adjustment!H34</f>
        <v>0.7</v>
      </c>
      <c r="H34" s="37">
        <f>Base!H34+(Base!H34*Percent!I34)+Adjustment!I34</f>
        <v>0.3</v>
      </c>
      <c r="I34" s="37">
        <f>Base!I34+(Base!I34*Percent!J34)+Adjustment!J34</f>
        <v>0.4</v>
      </c>
      <c r="J34" s="37">
        <f>Base!J34+(Base!J34*Percent!K34)+Adjustment!K34</f>
        <v>0.3</v>
      </c>
      <c r="K34" s="37">
        <f>Base!K34+(Base!K34*Percent!L34)+Adjustment!L34</f>
        <v>0.1</v>
      </c>
      <c r="L34" s="37">
        <f>Base!L34+(Base!L34*Percent!M34)+Adjustment!M34</f>
        <v>0.4</v>
      </c>
      <c r="M34" s="37">
        <f>Base!M34+(Base!M34*Percent!N34)+Adjustment!N34</f>
        <v>0.9</v>
      </c>
      <c r="N34" s="37">
        <f>Base!N34+(Base!N34*Percent!O34)+Adjustment!O34</f>
        <v>1.3</v>
      </c>
      <c r="O34" s="37">
        <f>Base!O34+(Base!O34*Percent!P34)+Adjustment!P34</f>
        <v>1.6075321142857144</v>
      </c>
      <c r="P34" s="46">
        <f>(_xlfn.FORECAST.LINEAR($P$1:$Y$1,D34:O34,$D$1:$O$1)+((Percent!P34*_xlfn.FORECAST.LINEAR($P$1:$Y$1,D34:O34,$D$1:$O$1))+Adjustment!Q34))</f>
        <v>1.1677213585543103</v>
      </c>
      <c r="Q34" s="46">
        <f>(_xlfn.FORECAST.LINEAR($P$1:$Y$1,E34:P34,$D$1:$O$1)+((Percent!Q34*_xlfn.FORECAST.LINEAR($P$1:$Y$1,E34:P34,$D$1:$O$1))+Adjustment!R34))</f>
        <v>1.1644655735771727</v>
      </c>
      <c r="R34" s="46">
        <f>(_xlfn.FORECAST.LINEAR($P$1:$Y$1,F34:Q34,$D$1:$O$1)+((Percent!R34*_xlfn.FORECAST.LINEAR($P$1:$Y$1,F34:Q34,$D$1:$O$1))+Adjustment!S34))</f>
        <v>1.3679405907506752</v>
      </c>
      <c r="S34" s="46">
        <f>(_xlfn.FORECAST.LINEAR($P$1:$Y$1,G34:R34,$D$1:$O$1)+((Percent!S34*_xlfn.FORECAST.LINEAR($P$1:$Y$1,G34:R34,$D$1:$O$1))+Adjustment!T34))</f>
        <v>1.6519747544123295</v>
      </c>
      <c r="T34" s="46">
        <f>(_xlfn.FORECAST.LINEAR($P$1:$Y$1,H34:S34,$D$1:$O$1)+((Percent!T34*_xlfn.FORECAST.LINEAR($P$1:$Y$1,H34:S34,$D$1:$O$1))+Adjustment!U34))</f>
        <v>2.1183846526271983</v>
      </c>
      <c r="U34" s="46">
        <f>(_xlfn.FORECAST.LINEAR($P$1:$Y$1,I34:T34,$D$1:$O$1)+((Percent!U34*_xlfn.FORECAST.LINEAR($P$1:$Y$1,I34:T34,$D$1:$O$1))+Adjustment!V34))</f>
        <v>2.7059937553829521</v>
      </c>
      <c r="V34" s="46">
        <f>(_xlfn.FORECAST.LINEAR($P$1:$Y$1,J34:U34,$D$1:$O$1)+((Percent!V34*_xlfn.FORECAST.LINEAR($P$1:$Y$1,J34:U34,$D$1:$O$1))+Adjustment!W34))</f>
        <v>3.4717583493804032</v>
      </c>
      <c r="W34" s="46">
        <f>(_xlfn.FORECAST.LINEAR($P$1:$Y$1,K34:V34,$D$1:$O$1)+((Percent!W34*_xlfn.FORECAST.LINEAR($P$1:$Y$1,K34:V34,$D$1:$O$1))+Adjustment!X34))</f>
        <v>4.1996541006683223</v>
      </c>
      <c r="X34" s="46">
        <f>(_xlfn.FORECAST.LINEAR($P$1:$Y$1,L34:W34,$D$1:$O$1)+((Percent!X34*_xlfn.FORECAST.LINEAR($P$1:$Y$1,L34:W34,$D$1:$O$1))+Adjustment!Y34))</f>
        <v>5.2474691140587488</v>
      </c>
      <c r="Y34" s="46">
        <f>(_xlfn.FORECAST.LINEAR($P$1:$Y$1,M34:X34,$D$1:$O$1)+((Percent!Y34*_xlfn.FORECAST.LINEAR($P$1:$Y$1,M34:X34,$D$1:$O$1))+Adjustment!Z34))</f>
        <v>7.0264002559134662</v>
      </c>
      <c r="Z34" s="37"/>
      <c r="AA34" s="37"/>
    </row>
    <row r="35" spans="1:27" ht="16.350000000000001" customHeight="1" x14ac:dyDescent="0.25">
      <c r="A35" s="10" t="s">
        <v>76</v>
      </c>
      <c r="B35" s="10" t="s">
        <v>77</v>
      </c>
      <c r="C35" s="37" t="s">
        <v>77</v>
      </c>
      <c r="D35" s="37">
        <f>Base!D35+(Base!D35*Percent!E35)+Adjustment!E35</f>
        <v>428.9</v>
      </c>
      <c r="E35" s="37">
        <f>Base!E35+(Base!E35*Percent!F35)+Adjustment!F35</f>
        <v>471.1</v>
      </c>
      <c r="F35" s="37">
        <f>Base!F35+(Base!F35*Percent!G35)+Adjustment!G35</f>
        <v>499.8</v>
      </c>
      <c r="G35" s="37">
        <f>Base!G35+(Base!G35*Percent!H35)+Adjustment!H35</f>
        <v>534.20000000000005</v>
      </c>
      <c r="H35" s="37">
        <f>Base!H35+(Base!H35*Percent!I35)+Adjustment!I35</f>
        <v>536.20000000000005</v>
      </c>
      <c r="I35" s="37">
        <f>Base!I35+(Base!I35*Percent!J35)+Adjustment!J35</f>
        <v>562.9</v>
      </c>
      <c r="J35" s="37">
        <f>Base!J35+(Base!J35*Percent!K35)+Adjustment!K35</f>
        <v>638.29999999999995</v>
      </c>
      <c r="K35" s="37">
        <f>Base!K35+(Base!K35*Percent!L35)+Adjustment!L35</f>
        <v>754.9</v>
      </c>
      <c r="L35" s="37">
        <f>Base!L35+(Base!L35*Percent!M35)+Adjustment!M35</f>
        <v>880.8</v>
      </c>
      <c r="M35" s="37">
        <f>Base!M35+(Base!M35*Percent!N35)+Adjustment!N35</f>
        <v>891</v>
      </c>
      <c r="N35" s="37">
        <f>Base!N35+(Base!N35*Percent!O35)+Adjustment!O35</f>
        <v>841.6</v>
      </c>
      <c r="O35" s="37">
        <f>Base!O35+(Base!O35*Percent!P35)+Adjustment!P35</f>
        <v>856.61367540000003</v>
      </c>
      <c r="P35" s="46">
        <f>(_xlfn.FORECAST.LINEAR($P$1:$Y$1,D35:O35,$D$1:$O$1)+((Percent!P35*_xlfn.FORECAST.LINEAR($P$1:$Y$1,D35:O35,$D$1:$O$1))+Adjustment!Q35))</f>
        <v>1009.5101804499852</v>
      </c>
      <c r="Q35" s="46">
        <f>(_xlfn.FORECAST.LINEAR($P$1:$Y$1,E35:P35,$D$1:$O$1)+((Percent!Q35*_xlfn.FORECAST.LINEAR($P$1:$Y$1,E35:P35,$D$1:$O$1))+Adjustment!R35))</f>
        <v>979.90723719137009</v>
      </c>
      <c r="R35" s="46">
        <f>(_xlfn.FORECAST.LINEAR($P$1:$Y$1,F35:Q35,$D$1:$O$1)+((Percent!R35*_xlfn.FORECAST.LINEAR($P$1:$Y$1,F35:Q35,$D$1:$O$1))+Adjustment!S35))</f>
        <v>1054.2010512424329</v>
      </c>
      <c r="S35" s="46">
        <f>(_xlfn.FORECAST.LINEAR($P$1:$Y$1,G35:R35,$D$1:$O$1)+((Percent!S35*_xlfn.FORECAST.LINEAR($P$1:$Y$1,G35:R35,$D$1:$O$1))+Adjustment!T35))</f>
        <v>1160.1466821635934</v>
      </c>
      <c r="T35" s="46">
        <f>(_xlfn.FORECAST.LINEAR($P$1:$Y$1,H35:S35,$D$1:$O$1)+((Percent!T35*_xlfn.FORECAST.LINEAR($P$1:$Y$1,H35:S35,$D$1:$O$1))+Adjustment!U35))</f>
        <v>1304.0067281612307</v>
      </c>
      <c r="U35" s="46">
        <f>(_xlfn.FORECAST.LINEAR($P$1:$Y$1,I35:T35,$D$1:$O$1)+((Percent!U35*_xlfn.FORECAST.LINEAR($P$1:$Y$1,I35:T35,$D$1:$O$1))+Adjustment!V35))</f>
        <v>1502.577216930428</v>
      </c>
      <c r="V35" s="46">
        <f>(_xlfn.FORECAST.LINEAR($P$1:$Y$1,J35:U35,$D$1:$O$1)+((Percent!V35*_xlfn.FORECAST.LINEAR($P$1:$Y$1,J35:U35,$D$1:$O$1))+Adjustment!W35))</f>
        <v>1723.503142202585</v>
      </c>
      <c r="W35" s="46">
        <f>(_xlfn.FORECAST.LINEAR($P$1:$Y$1,K35:V35,$D$1:$O$1)+((Percent!W35*_xlfn.FORECAST.LINEAR($P$1:$Y$1,K35:V35,$D$1:$O$1))+Adjustment!X35))</f>
        <v>1899.776199329099</v>
      </c>
      <c r="X35" s="46">
        <f>(_xlfn.FORECAST.LINEAR($P$1:$Y$1,L35:W35,$D$1:$O$1)+((Percent!X35*_xlfn.FORECAST.LINEAR($P$1:$Y$1,L35:W35,$D$1:$O$1))+Adjustment!Y35))</f>
        <v>2257.2074633934176</v>
      </c>
      <c r="Y35" s="46">
        <f>(_xlfn.FORECAST.LINEAR($P$1:$Y$1,M35:X35,$D$1:$O$1)+((Percent!Y35*_xlfn.FORECAST.LINEAR($P$1:$Y$1,M35:X35,$D$1:$O$1))+Adjustment!Z35))</f>
        <v>2932.0851163042444</v>
      </c>
      <c r="Z35" s="37"/>
      <c r="AA35" s="37"/>
    </row>
    <row r="36" spans="1:27" ht="16.350000000000001" customHeight="1" x14ac:dyDescent="0.25">
      <c r="A36" s="11" t="s">
        <v>78</v>
      </c>
      <c r="B36" s="11" t="s">
        <v>79</v>
      </c>
      <c r="C36" s="37" t="s">
        <v>79</v>
      </c>
      <c r="D36" s="37">
        <f>Base!D36+(Base!D36*Percent!E36)+Adjustment!E36</f>
        <v>84.3</v>
      </c>
      <c r="E36" s="37">
        <f>Base!E36+(Base!E36*Percent!F36)+Adjustment!F36</f>
        <v>92.2</v>
      </c>
      <c r="F36" s="37">
        <f>Base!F36+(Base!F36*Percent!G36)+Adjustment!G36</f>
        <v>97.3</v>
      </c>
      <c r="G36" s="37">
        <f>Base!G36+(Base!G36*Percent!H36)+Adjustment!H36</f>
        <v>107.3</v>
      </c>
      <c r="H36" s="37">
        <f>Base!H36+(Base!H36*Percent!I36)+Adjustment!I36</f>
        <v>108.7</v>
      </c>
      <c r="I36" s="37">
        <f>Base!I36+(Base!I36*Percent!J36)+Adjustment!J36</f>
        <v>110.2</v>
      </c>
      <c r="J36" s="37">
        <f>Base!J36+(Base!J36*Percent!K36)+Adjustment!K36</f>
        <v>150</v>
      </c>
      <c r="K36" s="37">
        <f>Base!K36+(Base!K36*Percent!L36)+Adjustment!L36</f>
        <v>135.9</v>
      </c>
      <c r="L36" s="37">
        <f>Base!L36+(Base!L36*Percent!M36)+Adjustment!M36</f>
        <v>161.4</v>
      </c>
      <c r="M36" s="37">
        <f>Base!M36+(Base!M36*Percent!N36)+Adjustment!N36</f>
        <v>169.3</v>
      </c>
      <c r="N36" s="37">
        <f>Base!N36+(Base!N36*Percent!O36)+Adjustment!O36</f>
        <v>148.4</v>
      </c>
      <c r="O36" s="37">
        <f>Base!O36+(Base!O36*Percent!P36)+Adjustment!P36</f>
        <v>156.93532265714285</v>
      </c>
      <c r="P36" s="46">
        <f>(_xlfn.FORECAST.LINEAR($P$1:$Y$1,D36:O36,$D$1:$O$1)+((Percent!P36*_xlfn.FORECAST.LINEAR($P$1:$Y$1,D36:O36,$D$1:$O$1))+Adjustment!Q36))</f>
        <v>185.03479986979895</v>
      </c>
      <c r="Q36" s="46">
        <f>(_xlfn.FORECAST.LINEAR($P$1:$Y$1,E36:P36,$D$1:$O$1)+((Percent!Q36*_xlfn.FORECAST.LINEAR($P$1:$Y$1,E36:P36,$D$1:$O$1))+Adjustment!R36))</f>
        <v>178.36796946133967</v>
      </c>
      <c r="R36" s="46">
        <f>(_xlfn.FORECAST.LINEAR($P$1:$Y$1,F36:Q36,$D$1:$O$1)+((Percent!R36*_xlfn.FORECAST.LINEAR($P$1:$Y$1,F36:Q36,$D$1:$O$1))+Adjustment!S36))</f>
        <v>188.70785289704838</v>
      </c>
      <c r="S36" s="46">
        <f>(_xlfn.FORECAST.LINEAR($P$1:$Y$1,G36:R36,$D$1:$O$1)+((Percent!S36*_xlfn.FORECAST.LINEAR($P$1:$Y$1,G36:R36,$D$1:$O$1))+Adjustment!T36))</f>
        <v>203.24185789988084</v>
      </c>
      <c r="T36" s="46">
        <f>(_xlfn.FORECAST.LINEAR($P$1:$Y$1,H36:S36,$D$1:$O$1)+((Percent!T36*_xlfn.FORECAST.LINEAR($P$1:$Y$1,H36:S36,$D$1:$O$1))+Adjustment!U36))</f>
        <v>223.49420581330961</v>
      </c>
      <c r="U36" s="46">
        <f>(_xlfn.FORECAST.LINEAR($P$1:$Y$1,I36:T36,$D$1:$O$1)+((Percent!U36*_xlfn.FORECAST.LINEAR($P$1:$Y$1,I36:T36,$D$1:$O$1))+Adjustment!V36))</f>
        <v>251.45497377381267</v>
      </c>
      <c r="V36" s="46">
        <f>(_xlfn.FORECAST.LINEAR($P$1:$Y$1,J36:U36,$D$1:$O$1)+((Percent!V36*_xlfn.FORECAST.LINEAR($P$1:$Y$1,J36:U36,$D$1:$O$1))+Adjustment!W36))</f>
        <v>279.49472309237899</v>
      </c>
      <c r="W36" s="46">
        <f>(_xlfn.FORECAST.LINEAR($P$1:$Y$1,K36:V36,$D$1:$O$1)+((Percent!W36*_xlfn.FORECAST.LINEAR($P$1:$Y$1,K36:V36,$D$1:$O$1))+Adjustment!X36))</f>
        <v>308.02275178544147</v>
      </c>
      <c r="X36" s="46">
        <f>(_xlfn.FORECAST.LINEAR($P$1:$Y$1,L36:W36,$D$1:$O$1)+((Percent!X36*_xlfn.FORECAST.LINEAR($P$1:$Y$1,L36:W36,$D$1:$O$1))+Adjustment!Y36))</f>
        <v>356.63132097744955</v>
      </c>
      <c r="Y36" s="46">
        <f>(_xlfn.FORECAST.LINEAR($P$1:$Y$1,M36:X36,$D$1:$O$1)+((Percent!Y36*_xlfn.FORECAST.LINEAR($P$1:$Y$1,M36:X36,$D$1:$O$1))+Adjustment!Z36))</f>
        <v>451.9735824888802</v>
      </c>
      <c r="Z36" s="37"/>
      <c r="AA36" s="37"/>
    </row>
    <row r="37" spans="1:27" ht="16.350000000000001" customHeight="1" x14ac:dyDescent="0.25">
      <c r="A37" s="20" t="s">
        <v>80</v>
      </c>
      <c r="B37" s="20" t="s">
        <v>81</v>
      </c>
      <c r="C37" s="37" t="s">
        <v>81</v>
      </c>
      <c r="D37" s="37">
        <f>Base!D37+(Base!D37*Percent!E37)+Adjustment!E37</f>
        <v>286.39999999999998</v>
      </c>
      <c r="E37" s="37">
        <f>Base!E37+(Base!E37*Percent!F37)+Adjustment!F37</f>
        <v>316.39999999999998</v>
      </c>
      <c r="F37" s="37">
        <f>Base!F37+(Base!F37*Percent!G37)+Adjustment!G37</f>
        <v>352.7</v>
      </c>
      <c r="G37" s="37">
        <f>Base!G37+(Base!G37*Percent!H37)+Adjustment!H37</f>
        <v>387.2</v>
      </c>
      <c r="H37" s="37">
        <f>Base!H37+(Base!H37*Percent!I37)+Adjustment!I37</f>
        <v>389.6</v>
      </c>
      <c r="I37" s="37">
        <f>Base!I37+(Base!I37*Percent!J37)+Adjustment!J37</f>
        <v>412.7</v>
      </c>
      <c r="J37" s="37">
        <f>Base!J37+(Base!J37*Percent!K37)+Adjustment!K37</f>
        <v>438.1</v>
      </c>
      <c r="K37" s="37">
        <f>Base!K37+(Base!K37*Percent!L37)+Adjustment!L37</f>
        <v>491.5</v>
      </c>
      <c r="L37" s="37">
        <f>Base!L37+(Base!L37*Percent!M37)+Adjustment!M37</f>
        <v>553.4</v>
      </c>
      <c r="M37" s="37">
        <f>Base!M37+(Base!M37*Percent!N37)+Adjustment!N37</f>
        <v>595.4</v>
      </c>
      <c r="N37" s="37">
        <f>Base!N37+(Base!N37*Percent!O37)+Adjustment!O37</f>
        <v>591.5</v>
      </c>
      <c r="O37" s="37">
        <f>Base!O37+(Base!O37*Percent!P37)+Adjustment!P37</f>
        <v>622.91869428571431</v>
      </c>
      <c r="P37" s="46">
        <f>(_xlfn.FORECAST.LINEAR($P$1:$Y$1,D37:O37,$D$1:$O$1)+((Percent!P37*_xlfn.FORECAST.LINEAR($P$1:$Y$1,D37:O37,$D$1:$O$1))+Adjustment!Q37))</f>
        <v>696.47602717661607</v>
      </c>
      <c r="Q37" s="46">
        <f>(_xlfn.FORECAST.LINEAR($P$1:$Y$1,E37:P37,$D$1:$O$1)+((Percent!Q37*_xlfn.FORECAST.LINEAR($P$1:$Y$1,E37:P37,$D$1:$O$1))+Adjustment!R37))</f>
        <v>671.90120731518323</v>
      </c>
      <c r="R37" s="46">
        <f>(_xlfn.FORECAST.LINEAR($P$1:$Y$1,F37:Q37,$D$1:$O$1)+((Percent!R37*_xlfn.FORECAST.LINEAR($P$1:$Y$1,F37:Q37,$D$1:$O$1))+Adjustment!S37))</f>
        <v>718.88148612644477</v>
      </c>
      <c r="S37" s="46">
        <f>(_xlfn.FORECAST.LINEAR($P$1:$Y$1,G37:R37,$D$1:$O$1)+((Percent!S37*_xlfn.FORECAST.LINEAR($P$1:$Y$1,G37:R37,$D$1:$O$1))+Adjustment!T37))</f>
        <v>789.24837555977263</v>
      </c>
      <c r="T37" s="46">
        <f>(_xlfn.FORECAST.LINEAR($P$1:$Y$1,H37:S37,$D$1:$O$1)+((Percent!T37*_xlfn.FORECAST.LINEAR($P$1:$Y$1,H37:S37,$D$1:$O$1))+Adjustment!U37))</f>
        <v>889.01240082893548</v>
      </c>
      <c r="U37" s="46">
        <f>(_xlfn.FORECAST.LINEAR($P$1:$Y$1,I37:T37,$D$1:$O$1)+((Percent!U37*_xlfn.FORECAST.LINEAR($P$1:$Y$1,I37:T37,$D$1:$O$1))+Adjustment!V37))</f>
        <v>1030.336931416103</v>
      </c>
      <c r="V37" s="46">
        <f>(_xlfn.FORECAST.LINEAR($P$1:$Y$1,J37:U37,$D$1:$O$1)+((Percent!V37*_xlfn.FORECAST.LINEAR($P$1:$Y$1,J37:U37,$D$1:$O$1))+Adjustment!W37))</f>
        <v>1195.5785249352555</v>
      </c>
      <c r="W37" s="46">
        <f>(_xlfn.FORECAST.LINEAR($P$1:$Y$1,K37:V37,$D$1:$O$1)+((Percent!W37*_xlfn.FORECAST.LINEAR($P$1:$Y$1,K37:V37,$D$1:$O$1))+Adjustment!X37))</f>
        <v>1329.6021751681337</v>
      </c>
      <c r="X37" s="46">
        <f>(_xlfn.FORECAST.LINEAR($P$1:$Y$1,L37:W37,$D$1:$O$1)+((Percent!X37*_xlfn.FORECAST.LINEAR($P$1:$Y$1,L37:W37,$D$1:$O$1))+Adjustment!Y37))</f>
        <v>1583.8732432232644</v>
      </c>
      <c r="Y37" s="46">
        <f>(_xlfn.FORECAST.LINEAR($P$1:$Y$1,M37:X37,$D$1:$O$1)+((Percent!Y37*_xlfn.FORECAST.LINEAR($P$1:$Y$1,M37:X37,$D$1:$O$1))+Adjustment!Z37))</f>
        <v>2045.1542119867133</v>
      </c>
      <c r="Z37" s="37"/>
      <c r="AA37" s="37"/>
    </row>
    <row r="38" spans="1:27" ht="16.350000000000001" customHeight="1" x14ac:dyDescent="0.25">
      <c r="A38" s="8" t="s">
        <v>82</v>
      </c>
      <c r="B38" s="8" t="s">
        <v>83</v>
      </c>
      <c r="C38" s="37" t="s">
        <v>83</v>
      </c>
      <c r="D38" s="37">
        <f>Base!D38+(Base!D38*Percent!E38)+Adjustment!E38</f>
        <v>56</v>
      </c>
      <c r="E38" s="37">
        <f>Base!E38+(Base!E38*Percent!F38)+Adjustment!F38</f>
        <v>60.3</v>
      </c>
      <c r="F38" s="37">
        <f>Base!F38+(Base!F38*Percent!G38)+Adjustment!G38</f>
        <v>47.5</v>
      </c>
      <c r="G38" s="37">
        <f>Base!G38+(Base!G38*Percent!H38)+Adjustment!H38</f>
        <v>37.299999999999997</v>
      </c>
      <c r="H38" s="37">
        <f>Base!H38+(Base!H38*Percent!I38)+Adjustment!I38</f>
        <v>36.5</v>
      </c>
      <c r="I38" s="37">
        <f>Base!I38+(Base!I38*Percent!J38)+Adjustment!J38</f>
        <v>37.299999999999997</v>
      </c>
      <c r="J38" s="37">
        <f>Base!J38+(Base!J38*Percent!K38)+Adjustment!K38</f>
        <v>47.6</v>
      </c>
      <c r="K38" s="37">
        <f>Base!K38+(Base!K38*Percent!L38)+Adjustment!L38</f>
        <v>124.3</v>
      </c>
      <c r="L38" s="37">
        <f>Base!L38+(Base!L38*Percent!M38)+Adjustment!M38</f>
        <v>161.69999999999999</v>
      </c>
      <c r="M38" s="37">
        <f>Base!M38+(Base!M38*Percent!N38)+Adjustment!N38</f>
        <v>121.9</v>
      </c>
      <c r="N38" s="37">
        <f>Base!N38+(Base!N38*Percent!O38)+Adjustment!O38</f>
        <v>97.8</v>
      </c>
      <c r="O38" s="37">
        <f>Base!O38+(Base!O38*Percent!P38)+Adjustment!P38</f>
        <v>73.444123471428568</v>
      </c>
      <c r="P38" s="46">
        <f>(_xlfn.FORECAST.LINEAR($P$1:$Y$1,D38:O38,$D$1:$O$1)+((Percent!P38*_xlfn.FORECAST.LINEAR($P$1:$Y$1,D38:O38,$D$1:$O$1))+Adjustment!Q38))</f>
        <v>123.61923913233022</v>
      </c>
      <c r="Q38" s="46">
        <f>(_xlfn.FORECAST.LINEAR($P$1:$Y$1,E38:P38,$D$1:$O$1)+((Percent!Q38*_xlfn.FORECAST.LINEAR($P$1:$Y$1,E38:P38,$D$1:$O$1))+Adjustment!R38))</f>
        <v>125.30818476852657</v>
      </c>
      <c r="R38" s="46">
        <f>(_xlfn.FORECAST.LINEAR($P$1:$Y$1,F38:Q38,$D$1:$O$1)+((Percent!R38*_xlfn.FORECAST.LINEAR($P$1:$Y$1,F38:Q38,$D$1:$O$1))+Adjustment!S38))</f>
        <v>141.89797514460457</v>
      </c>
      <c r="S38" s="46">
        <f>(_xlfn.FORECAST.LINEAR($P$1:$Y$1,G38:R38,$D$1:$O$1)+((Percent!S38*_xlfn.FORECAST.LINEAR($P$1:$Y$1,G38:R38,$D$1:$O$1))+Adjustment!T38))</f>
        <v>162.3863973905531</v>
      </c>
      <c r="T38" s="46">
        <f>(_xlfn.FORECAST.LINEAR($P$1:$Y$1,H38:S38,$D$1:$O$1)+((Percent!T38*_xlfn.FORECAST.LINEAR($P$1:$Y$1,H38:S38,$D$1:$O$1))+Adjustment!U38))</f>
        <v>185.46007959895653</v>
      </c>
      <c r="U38" s="46">
        <f>(_xlfn.FORECAST.LINEAR($P$1:$Y$1,I38:T38,$D$1:$O$1)+((Percent!U38*_xlfn.FORECAST.LINEAR($P$1:$Y$1,I38:T38,$D$1:$O$1))+Adjustment!V38))</f>
        <v>214.01353786084121</v>
      </c>
      <c r="V38" s="46">
        <f>(_xlfn.FORECAST.LINEAR($P$1:$Y$1,J38:U38,$D$1:$O$1)+((Percent!V38*_xlfn.FORECAST.LINEAR($P$1:$Y$1,J38:U38,$D$1:$O$1))+Adjustment!W38))</f>
        <v>240.6098911316214</v>
      </c>
      <c r="W38" s="46">
        <f>(_xlfn.FORECAST.LINEAR($P$1:$Y$1,K38:V38,$D$1:$O$1)+((Percent!W38*_xlfn.FORECAST.LINEAR($P$1:$Y$1,K38:V38,$D$1:$O$1))+Adjustment!X38))</f>
        <v>253.59546326223582</v>
      </c>
      <c r="X38" s="46">
        <f>(_xlfn.FORECAST.LINEAR($P$1:$Y$1,L38:W38,$D$1:$O$1)+((Percent!X38*_xlfn.FORECAST.LINEAR($P$1:$Y$1,L38:W38,$D$1:$O$1))+Adjustment!Y38))</f>
        <v>306.64399478692832</v>
      </c>
      <c r="Y38" s="46">
        <f>(_xlfn.FORECAST.LINEAR($P$1:$Y$1,M38:X38,$D$1:$O$1)+((Percent!Y38*_xlfn.FORECAST.LINEAR($P$1:$Y$1,M38:X38,$D$1:$O$1))+Adjustment!Z38))</f>
        <v>421.805348655324</v>
      </c>
      <c r="Z38" s="37"/>
      <c r="AA38" s="37"/>
    </row>
    <row r="39" spans="1:27" ht="16.350000000000001" customHeight="1" x14ac:dyDescent="0.25">
      <c r="A39" s="13" t="s">
        <v>84</v>
      </c>
      <c r="B39" s="13" t="s">
        <v>85</v>
      </c>
      <c r="C39" s="37" t="s">
        <v>85</v>
      </c>
      <c r="D39" s="37">
        <f>Base!D39+(Base!D39*Percent!E39)+Adjustment!E39</f>
        <v>2.2000000000000002</v>
      </c>
      <c r="E39" s="37">
        <f>Base!E39+(Base!E39*Percent!F39)+Adjustment!F39</f>
        <v>2.2000000000000002</v>
      </c>
      <c r="F39" s="37">
        <f>Base!F39+(Base!F39*Percent!G39)+Adjustment!G39</f>
        <v>2.2999999999999998</v>
      </c>
      <c r="G39" s="37">
        <f>Base!G39+(Base!G39*Percent!H39)+Adjustment!H39</f>
        <v>2.5</v>
      </c>
      <c r="H39" s="37">
        <f>Base!H39+(Base!H39*Percent!I39)+Adjustment!I39</f>
        <v>1.4</v>
      </c>
      <c r="I39" s="37">
        <f>Base!I39+(Base!I39*Percent!J39)+Adjustment!J39</f>
        <v>2.7</v>
      </c>
      <c r="J39" s="37">
        <f>Base!J39+(Base!J39*Percent!K39)+Adjustment!K39</f>
        <v>2.7</v>
      </c>
      <c r="K39" s="37">
        <f>Base!K39+(Base!K39*Percent!L39)+Adjustment!L39</f>
        <v>2.5</v>
      </c>
      <c r="L39" s="37">
        <f>Base!L39+(Base!L39*Percent!M39)+Adjustment!M39</f>
        <v>3.2</v>
      </c>
      <c r="M39" s="37">
        <f>Base!M39+(Base!M39*Percent!N39)+Adjustment!N39</f>
        <v>3.3</v>
      </c>
      <c r="N39" s="37">
        <f>Base!N39+(Base!N39*Percent!O39)+Adjustment!O39</f>
        <v>3</v>
      </c>
      <c r="O39" s="37">
        <f>Base!O39+(Base!O39*Percent!P39)+Adjustment!P39</f>
        <v>2.9136519571428572</v>
      </c>
      <c r="P39" s="46">
        <f>(_xlfn.FORECAST.LINEAR($P$1:$Y$1,D39:O39,$D$1:$O$1)+((Percent!P39*_xlfn.FORECAST.LINEAR($P$1:$Y$1,D39:O39,$D$1:$O$1))+Adjustment!Q39))</f>
        <v>3.3378301939719863</v>
      </c>
      <c r="Q39" s="46">
        <f>(_xlfn.FORECAST.LINEAR($P$1:$Y$1,E39:P39,$D$1:$O$1)+((Percent!Q39*_xlfn.FORECAST.LINEAR($P$1:$Y$1,E39:P39,$D$1:$O$1))+Adjustment!R39))</f>
        <v>3.2338519680744948</v>
      </c>
      <c r="R39" s="46">
        <f>(_xlfn.FORECAST.LINEAR($P$1:$Y$1,F39:Q39,$D$1:$O$1)+((Percent!R39*_xlfn.FORECAST.LINEAR($P$1:$Y$1,F39:Q39,$D$1:$O$1))+Adjustment!S39))</f>
        <v>3.3946888184294193</v>
      </c>
      <c r="S39" s="46">
        <f>(_xlfn.FORECAST.LINEAR($P$1:$Y$1,G39:R39,$D$1:$O$1)+((Percent!S39*_xlfn.FORECAST.LINEAR($P$1:$Y$1,G39:R39,$D$1:$O$1))+Adjustment!T39))</f>
        <v>3.6570774383948743</v>
      </c>
      <c r="T39" s="46">
        <f>(_xlfn.FORECAST.LINEAR($P$1:$Y$1,H39:S39,$D$1:$O$1)+((Percent!T39*_xlfn.FORECAST.LINEAR($P$1:$Y$1,H39:S39,$D$1:$O$1))+Adjustment!U39))</f>
        <v>4.0796477724052389</v>
      </c>
      <c r="U39" s="46">
        <f>(_xlfn.FORECAST.LINEAR($P$1:$Y$1,I39:T39,$D$1:$O$1)+((Percent!U39*_xlfn.FORECAST.LINEAR($P$1:$Y$1,I39:T39,$D$1:$O$1))+Adjustment!V39))</f>
        <v>4.3283314554577821</v>
      </c>
      <c r="V39" s="46">
        <f>(_xlfn.FORECAST.LINEAR($P$1:$Y$1,J39:U39,$D$1:$O$1)+((Percent!V39*_xlfn.FORECAST.LINEAR($P$1:$Y$1,J39:U39,$D$1:$O$1))+Adjustment!W39))</f>
        <v>4.8278973683113424</v>
      </c>
      <c r="W39" s="46">
        <f>(_xlfn.FORECAST.LINEAR($P$1:$Y$1,K39:V39,$D$1:$O$1)+((Percent!W39*_xlfn.FORECAST.LINEAR($P$1:$Y$1,K39:V39,$D$1:$O$1))+Adjustment!X39))</f>
        <v>5.1694882416090149</v>
      </c>
      <c r="X39" s="46">
        <f>(_xlfn.FORECAST.LINEAR($P$1:$Y$1,L39:W39,$D$1:$O$1)+((Percent!X39*_xlfn.FORECAST.LINEAR($P$1:$Y$1,L39:W39,$D$1:$O$1))+Adjustment!Y39))</f>
        <v>5.7651028419524932</v>
      </c>
      <c r="Y39" s="46">
        <f>(_xlfn.FORECAST.LINEAR($P$1:$Y$1,M39:X39,$D$1:$O$1)+((Percent!Y39*_xlfn.FORECAST.LINEAR($P$1:$Y$1,M39:X39,$D$1:$O$1))+Adjustment!Z39))</f>
        <v>7.1242041661694078</v>
      </c>
      <c r="Z39" s="37"/>
      <c r="AA39" s="37"/>
    </row>
    <row r="40" spans="1:27" ht="16.350000000000001" customHeight="1" x14ac:dyDescent="0.25">
      <c r="A40" s="14" t="s">
        <v>86</v>
      </c>
      <c r="B40" s="14" t="s">
        <v>87</v>
      </c>
      <c r="C40" s="37" t="s">
        <v>87</v>
      </c>
      <c r="D40" s="37">
        <f>Base!D40+(Base!D40*Percent!E40)+Adjustment!E40</f>
        <v>0</v>
      </c>
      <c r="E40" s="37">
        <f>Base!E40+(Base!E40*Percent!F40)+Adjustment!F40</f>
        <v>0</v>
      </c>
      <c r="F40" s="37">
        <f>Base!F40+(Base!F40*Percent!G40)+Adjustment!G40</f>
        <v>0</v>
      </c>
      <c r="G40" s="37">
        <f>Base!G40+(Base!G40*Percent!H40)+Adjustment!H40</f>
        <v>0</v>
      </c>
      <c r="H40" s="37">
        <f>Base!H40+(Base!H40*Percent!I40)+Adjustment!I40</f>
        <v>0</v>
      </c>
      <c r="I40" s="37">
        <f>Base!I40+(Base!I40*Percent!J40)+Adjustment!J40</f>
        <v>0</v>
      </c>
      <c r="J40" s="37">
        <f>Base!J40+(Base!J40*Percent!K40)+Adjustment!K40</f>
        <v>0</v>
      </c>
      <c r="K40" s="37">
        <f>Base!K40+(Base!K40*Percent!L40)+Adjustment!L40</f>
        <v>0.7</v>
      </c>
      <c r="L40" s="37">
        <f>Base!L40+(Base!L40*Percent!M40)+Adjustment!M40</f>
        <v>1.1000000000000001</v>
      </c>
      <c r="M40" s="37">
        <f>Base!M40+(Base!M40*Percent!N40)+Adjustment!N40</f>
        <v>1.2</v>
      </c>
      <c r="N40" s="37">
        <f>Base!N40+(Base!N40*Percent!O40)+Adjustment!O40</f>
        <v>1</v>
      </c>
      <c r="O40" s="37">
        <f>Base!O40+(Base!O40*Percent!P40)+Adjustment!P40</f>
        <v>0.30141227142857141</v>
      </c>
      <c r="P40" s="46">
        <f>(_xlfn.FORECAST.LINEAR($P$1:$Y$1,D40:O40,$D$1:$O$1)+((Percent!P40*_xlfn.FORECAST.LINEAR($P$1:$Y$1,D40:O40,$D$1:$O$1))+Adjustment!Q40))</f>
        <v>1.0572630445651887</v>
      </c>
      <c r="Q40" s="46">
        <f>(_xlfn.FORECAST.LINEAR($P$1:$Y$1,E40:P40,$D$1:$O$1)+((Percent!Q40*_xlfn.FORECAST.LINEAR($P$1:$Y$1,E40:P40,$D$1:$O$1))+Adjustment!R40))</f>
        <v>1.1128458494206486</v>
      </c>
      <c r="R40" s="46">
        <f>(_xlfn.FORECAST.LINEAR($P$1:$Y$1,F40:Q40,$D$1:$O$1)+((Percent!R40*_xlfn.FORECAST.LINEAR($P$1:$Y$1,F40:Q40,$D$1:$O$1))+Adjustment!S40))</f>
        <v>1.325820089828037</v>
      </c>
      <c r="S40" s="46">
        <f>(_xlfn.FORECAST.LINEAR($P$1:$Y$1,G40:R40,$D$1:$O$1)+((Percent!S40*_xlfn.FORECAST.LINEAR($P$1:$Y$1,G40:R40,$D$1:$O$1))+Adjustment!T40))</f>
        <v>1.6013942914529353</v>
      </c>
      <c r="T40" s="46">
        <f>(_xlfn.FORECAST.LINEAR($P$1:$Y$1,H40:S40,$D$1:$O$1)+((Percent!T40*_xlfn.FORECAST.LINEAR($P$1:$Y$1,H40:S40,$D$1:$O$1))+Adjustment!U40))</f>
        <v>1.9490409560397823</v>
      </c>
      <c r="U40" s="46">
        <f>(_xlfn.FORECAST.LINEAR($P$1:$Y$1,I40:T40,$D$1:$O$1)+((Percent!U40*_xlfn.FORECAST.LINEAR($P$1:$Y$1,I40:T40,$D$1:$O$1))+Adjustment!V40))</f>
        <v>2.4084437492068571</v>
      </c>
      <c r="V40" s="46">
        <f>(_xlfn.FORECAST.LINEAR($P$1:$Y$1,J40:U40,$D$1:$O$1)+((Percent!V40*_xlfn.FORECAST.LINEAR($P$1:$Y$1,J40:U40,$D$1:$O$1))+Adjustment!W40))</f>
        <v>2.9164895393307879</v>
      </c>
      <c r="W40" s="46">
        <f>(_xlfn.FORECAST.LINEAR($P$1:$Y$1,K40:V40,$D$1:$O$1)+((Percent!W40*_xlfn.FORECAST.LINEAR($P$1:$Y$1,K40:V40,$D$1:$O$1))+Adjustment!X40))</f>
        <v>3.2952183714395962</v>
      </c>
      <c r="X40" s="46">
        <f>(_xlfn.FORECAST.LINEAR($P$1:$Y$1,L40:W40,$D$1:$O$1)+((Percent!X40*_xlfn.FORECAST.LINEAR($P$1:$Y$1,L40:W40,$D$1:$O$1))+Adjustment!Y40))</f>
        <v>4.1472876171298623</v>
      </c>
      <c r="Y40" s="46">
        <f>(_xlfn.FORECAST.LINEAR($P$1:$Y$1,M40:X40,$D$1:$O$1)+((Percent!Y40*_xlfn.FORECAST.LINEAR($P$1:$Y$1,M40:X40,$D$1:$O$1))+Adjustment!Z40))</f>
        <v>5.7829152839208513</v>
      </c>
      <c r="Z40" s="37"/>
      <c r="AA40" s="37"/>
    </row>
    <row r="41" spans="1:27" ht="16.350000000000001" customHeight="1" x14ac:dyDescent="0.25">
      <c r="A41" s="14" t="s">
        <v>88</v>
      </c>
      <c r="B41" s="14" t="s">
        <v>89</v>
      </c>
      <c r="C41" s="37" t="s">
        <v>89</v>
      </c>
      <c r="D41" s="37">
        <f>Base!D41+(Base!D41*Percent!E41)+Adjustment!E41</f>
        <v>49.8</v>
      </c>
      <c r="E41" s="37">
        <f>Base!E41+(Base!E41*Percent!F41)+Adjustment!F41</f>
        <v>48.4</v>
      </c>
      <c r="F41" s="37">
        <f>Base!F41+(Base!F41*Percent!G41)+Adjustment!G41</f>
        <v>46.3</v>
      </c>
      <c r="G41" s="37">
        <f>Base!G41+(Base!G41*Percent!H41)+Adjustment!H41</f>
        <v>55.8</v>
      </c>
      <c r="H41" s="37">
        <f>Base!H41+(Base!H41*Percent!I41)+Adjustment!I41</f>
        <v>49</v>
      </c>
      <c r="I41" s="37">
        <f>Base!I41+(Base!I41*Percent!J41)+Adjustment!J41</f>
        <v>61</v>
      </c>
      <c r="J41" s="37">
        <f>Base!J41+(Base!J41*Percent!K41)+Adjustment!K41</f>
        <v>89.8</v>
      </c>
      <c r="K41" s="37">
        <f>Base!K41+(Base!K41*Percent!L41)+Adjustment!L41</f>
        <v>92.4</v>
      </c>
      <c r="L41" s="37">
        <f>Base!L41+(Base!L41*Percent!M41)+Adjustment!M41</f>
        <v>58.5</v>
      </c>
      <c r="M41" s="37">
        <f>Base!M41+(Base!M41*Percent!N41)+Adjustment!N41</f>
        <v>70.900000000000006</v>
      </c>
      <c r="N41" s="37">
        <f>Base!N41+(Base!N41*Percent!O41)+Adjustment!O41</f>
        <v>63.6</v>
      </c>
      <c r="O41" s="37">
        <f>Base!O41+(Base!O41*Percent!P41)+Adjustment!P41</f>
        <v>54.354679614285715</v>
      </c>
      <c r="P41" s="46">
        <f>(_xlfn.FORECAST.LINEAR($P$1:$Y$1,D41:O41,$D$1:$O$1)+((Percent!P41*_xlfn.FORECAST.LINEAR($P$1:$Y$1,D41:O41,$D$1:$O$1))+Adjustment!Q41))</f>
        <v>74.414341880202798</v>
      </c>
      <c r="Q41" s="46">
        <f>(_xlfn.FORECAST.LINEAR($P$1:$Y$1,E41:P41,$D$1:$O$1)+((Percent!Q41*_xlfn.FORECAST.LINEAR($P$1:$Y$1,E41:P41,$D$1:$O$1))+Adjustment!R41))</f>
        <v>71.513410715714699</v>
      </c>
      <c r="R41" s="46">
        <f>(_xlfn.FORECAST.LINEAR($P$1:$Y$1,F41:Q41,$D$1:$O$1)+((Percent!R41*_xlfn.FORECAST.LINEAR($P$1:$Y$1,F41:Q41,$D$1:$O$1))+Adjustment!S41))</f>
        <v>71.769455897045248</v>
      </c>
      <c r="S41" s="46">
        <f>(_xlfn.FORECAST.LINEAR($P$1:$Y$1,G41:R41,$D$1:$O$1)+((Percent!S41*_xlfn.FORECAST.LINEAR($P$1:$Y$1,G41:R41,$D$1:$O$1))+Adjustment!T41))</f>
        <v>70.862527166567389</v>
      </c>
      <c r="T41" s="46">
        <f>(_xlfn.FORECAST.LINEAR($P$1:$Y$1,H41:S41,$D$1:$O$1)+((Percent!T41*_xlfn.FORECAST.LINEAR($P$1:$Y$1,H41:S41,$D$1:$O$1))+Adjustment!U41))</f>
        <v>70.364683802789571</v>
      </c>
      <c r="U41" s="46">
        <f>(_xlfn.FORECAST.LINEAR($P$1:$Y$1,I41:T41,$D$1:$O$1)+((Percent!U41*_xlfn.FORECAST.LINEAR($P$1:$Y$1,I41:T41,$D$1:$O$1))+Adjustment!V41))</f>
        <v>66.173854832964238</v>
      </c>
      <c r="V41" s="46">
        <f>(_xlfn.FORECAST.LINEAR($P$1:$Y$1,J41:U41,$D$1:$O$1)+((Percent!V41*_xlfn.FORECAST.LINEAR($P$1:$Y$1,J41:U41,$D$1:$O$1))+Adjustment!W41))</f>
        <v>58.950075576991622</v>
      </c>
      <c r="W41" s="46">
        <f>(_xlfn.FORECAST.LINEAR($P$1:$Y$1,K41:V41,$D$1:$O$1)+((Percent!W41*_xlfn.FORECAST.LINEAR($P$1:$Y$1,K41:V41,$D$1:$O$1))+Adjustment!X41))</f>
        <v>54.962388916913916</v>
      </c>
      <c r="X41" s="46">
        <f>(_xlfn.FORECAST.LINEAR($P$1:$Y$1,L41:W41,$D$1:$O$1)+((Percent!X41*_xlfn.FORECAST.LINEAR($P$1:$Y$1,L41:W41,$D$1:$O$1))+Adjustment!Y41))</f>
        <v>57.423876471156149</v>
      </c>
      <c r="Y41" s="46">
        <f>(_xlfn.FORECAST.LINEAR($P$1:$Y$1,M41:X41,$D$1:$O$1)+((Percent!Y41*_xlfn.FORECAST.LINEAR($P$1:$Y$1,M41:X41,$D$1:$O$1))+Adjustment!Z41))</f>
        <v>51.578404775843538</v>
      </c>
      <c r="Z41" s="37"/>
      <c r="AA41" s="37"/>
    </row>
    <row r="42" spans="1:27" ht="16.350000000000001" customHeight="1" x14ac:dyDescent="0.25">
      <c r="A42" s="15">
        <v>1.4</v>
      </c>
      <c r="B42" s="15" t="s">
        <v>90</v>
      </c>
      <c r="C42" s="37" t="s">
        <v>90</v>
      </c>
      <c r="D42" s="37">
        <f>Base!D42+(Base!D42*Percent!E42)+Adjustment!E42</f>
        <v>1656.9</v>
      </c>
      <c r="E42" s="37">
        <f>Base!E42+(Base!E42*Percent!F42)+Adjustment!F42</f>
        <v>1723.6</v>
      </c>
      <c r="F42" s="37">
        <f>Base!F42+(Base!F42*Percent!G42)+Adjustment!G42</f>
        <v>1822.9</v>
      </c>
      <c r="G42" s="37">
        <f>Base!G42+(Base!G42*Percent!H42)+Adjustment!H42</f>
        <v>1944.2</v>
      </c>
      <c r="H42" s="37">
        <f>Base!H42+(Base!H42*Percent!I42)+Adjustment!I42</f>
        <v>2110.3000000000002</v>
      </c>
      <c r="I42" s="37">
        <f>Base!I42+(Base!I42*Percent!J42)+Adjustment!J42</f>
        <v>2216.4</v>
      </c>
      <c r="J42" s="37">
        <f>Base!J42+(Base!J42*Percent!K42)+Adjustment!K42</f>
        <v>2362</v>
      </c>
      <c r="K42" s="37">
        <f>Base!K42+(Base!K42*Percent!L42)+Adjustment!L42</f>
        <v>2549.6999999999998</v>
      </c>
      <c r="L42" s="37">
        <f>Base!L42+(Base!L42*Percent!M42)+Adjustment!M42</f>
        <v>2574</v>
      </c>
      <c r="M42" s="37">
        <f>Base!M42+(Base!M42*Percent!N42)+Adjustment!N42</f>
        <v>2638.1</v>
      </c>
      <c r="N42" s="37">
        <f>Base!N42+(Base!N42*Percent!O42)+Adjustment!O42</f>
        <v>2672.1</v>
      </c>
      <c r="O42" s="37">
        <f>Base!O42+(Base!O42*Percent!P42)+Adjustment!P42</f>
        <v>2691.6115838571427</v>
      </c>
      <c r="P42" s="46">
        <f>(_xlfn.FORECAST.LINEAR($P$1:$Y$1,D42:O42,$D$1:$O$1)+((Percent!P42*_xlfn.FORECAST.LINEAR($P$1:$Y$1,D42:O42,$D$1:$O$1))+Adjustment!Q42))</f>
        <v>3052.0444924871877</v>
      </c>
      <c r="Q42" s="46">
        <f>(_xlfn.FORECAST.LINEAR($P$1:$Y$1,E42:P42,$D$1:$O$1)+((Percent!Q42*_xlfn.FORECAST.LINEAR($P$1:$Y$1,E42:P42,$D$1:$O$1))+Adjustment!R42))</f>
        <v>2926.8574268913808</v>
      </c>
      <c r="R42" s="46">
        <f>(_xlfn.FORECAST.LINEAR($P$1:$Y$1,F42:Q42,$D$1:$O$1)+((Percent!R42*_xlfn.FORECAST.LINEAR($P$1:$Y$1,F42:Q42,$D$1:$O$1))+Adjustment!S42))</f>
        <v>3044.8440401311509</v>
      </c>
      <c r="S42" s="46">
        <f>(_xlfn.FORECAST.LINEAR($P$1:$Y$1,G42:R42,$D$1:$O$1)+((Percent!S42*_xlfn.FORECAST.LINEAR($P$1:$Y$1,G42:R42,$D$1:$O$1))+Adjustment!T42))</f>
        <v>3219.2374507393743</v>
      </c>
      <c r="T42" s="46">
        <f>(_xlfn.FORECAST.LINEAR($P$1:$Y$1,H42:S42,$D$1:$O$1)+((Percent!T42*_xlfn.FORECAST.LINEAR($P$1:$Y$1,H42:S42,$D$1:$O$1))+Adjustment!U42))</f>
        <v>3455.870026588615</v>
      </c>
      <c r="U42" s="46">
        <f>(_xlfn.FORECAST.LINEAR($P$1:$Y$1,I42:T42,$D$1:$O$1)+((Percent!U42*_xlfn.FORECAST.LINEAR($P$1:$Y$1,I42:T42,$D$1:$O$1))+Adjustment!V42))</f>
        <v>3828.2894341800388</v>
      </c>
      <c r="V42" s="46">
        <f>(_xlfn.FORECAST.LINEAR($P$1:$Y$1,J42:U42,$D$1:$O$1)+((Percent!V42*_xlfn.FORECAST.LINEAR($P$1:$Y$1,J42:U42,$D$1:$O$1))+Adjustment!W42))</f>
        <v>4240.7745223864267</v>
      </c>
      <c r="W42" s="46">
        <f>(_xlfn.FORECAST.LINEAR($P$1:$Y$1,K42:V42,$D$1:$O$1)+((Percent!W42*_xlfn.FORECAST.LINEAR($P$1:$Y$1,K42:V42,$D$1:$O$1))+Adjustment!X42))</f>
        <v>4517.5216810885904</v>
      </c>
      <c r="X42" s="46">
        <f>(_xlfn.FORECAST.LINEAR($P$1:$Y$1,L42:W42,$D$1:$O$1)+((Percent!X42*_xlfn.FORECAST.LINEAR($P$1:$Y$1,L42:W42,$D$1:$O$1))+Adjustment!Y42))</f>
        <v>5166.6759096986389</v>
      </c>
      <c r="Y42" s="46">
        <f>(_xlfn.FORECAST.LINEAR($P$1:$Y$1,M42:X42,$D$1:$O$1)+((Percent!Y42*_xlfn.FORECAST.LINEAR($P$1:$Y$1,M42:X42,$D$1:$O$1))+Adjustment!Z42))</f>
        <v>6346.8291687595547</v>
      </c>
      <c r="Z42" s="37"/>
      <c r="AA42" s="37"/>
    </row>
    <row r="43" spans="1:27" ht="16.350000000000001" customHeight="1" x14ac:dyDescent="0.25">
      <c r="A43" s="21" t="s">
        <v>91</v>
      </c>
      <c r="B43" s="21" t="s">
        <v>92</v>
      </c>
      <c r="C43" s="37" t="s">
        <v>92</v>
      </c>
      <c r="D43" s="37">
        <f>Base!D43+(Base!D43*Percent!E43)+Adjustment!E43</f>
        <v>539.4</v>
      </c>
      <c r="E43" s="37">
        <f>Base!E43+(Base!E43*Percent!F43)+Adjustment!F43</f>
        <v>562.70000000000005</v>
      </c>
      <c r="F43" s="37">
        <f>Base!F43+(Base!F43*Percent!G43)+Adjustment!G43</f>
        <v>595</v>
      </c>
      <c r="G43" s="37">
        <f>Base!G43+(Base!G43*Percent!H43)+Adjustment!H43</f>
        <v>628</v>
      </c>
      <c r="H43" s="37">
        <f>Base!H43+(Base!H43*Percent!I43)+Adjustment!I43</f>
        <v>680.2</v>
      </c>
      <c r="I43" s="37">
        <f>Base!I43+(Base!I43*Percent!J43)+Adjustment!J43</f>
        <v>696.1</v>
      </c>
      <c r="J43" s="37">
        <f>Base!J43+(Base!J43*Percent!K43)+Adjustment!K43</f>
        <v>738.7</v>
      </c>
      <c r="K43" s="37">
        <f>Base!K43+(Base!K43*Percent!L43)+Adjustment!L43</f>
        <v>724.9</v>
      </c>
      <c r="L43" s="37">
        <f>Base!L43+(Base!L43*Percent!M43)+Adjustment!M43</f>
        <v>740.8</v>
      </c>
      <c r="M43" s="37">
        <f>Base!M43+(Base!M43*Percent!N43)+Adjustment!N43</f>
        <v>711.4</v>
      </c>
      <c r="N43" s="37">
        <f>Base!N43+(Base!N43*Percent!O43)+Adjustment!O43</f>
        <v>747.7</v>
      </c>
      <c r="O43" s="37">
        <f>Base!O43+(Base!O43*Percent!P43)+Adjustment!P43</f>
        <v>743.28266134285707</v>
      </c>
      <c r="P43" s="46">
        <f>(_xlfn.FORECAST.LINEAR($P$1:$Y$1,D43:O43,$D$1:$O$1)+((Percent!P43*_xlfn.FORECAST.LINEAR($P$1:$Y$1,D43:O43,$D$1:$O$1))+Adjustment!Q43))</f>
        <v>821.17011424058376</v>
      </c>
      <c r="Q43" s="46">
        <f>(_xlfn.FORECAST.LINEAR($P$1:$Y$1,E43:P43,$D$1:$O$1)+((Percent!Q43*_xlfn.FORECAST.LINEAR($P$1:$Y$1,E43:P43,$D$1:$O$1))+Adjustment!R43))</f>
        <v>777.20006618130992</v>
      </c>
      <c r="R43" s="46">
        <f>(_xlfn.FORECAST.LINEAR($P$1:$Y$1,F43:Q43,$D$1:$O$1)+((Percent!R43*_xlfn.FORECAST.LINEAR($P$1:$Y$1,F43:Q43,$D$1:$O$1))+Adjustment!S43))</f>
        <v>782.64658776933629</v>
      </c>
      <c r="S43" s="46">
        <f>(_xlfn.FORECAST.LINEAR($P$1:$Y$1,G43:R43,$D$1:$O$1)+((Percent!S43*_xlfn.FORECAST.LINEAR($P$1:$Y$1,G43:R43,$D$1:$O$1))+Adjustment!T43))</f>
        <v>796.58377607582884</v>
      </c>
      <c r="T43" s="46">
        <f>(_xlfn.FORECAST.LINEAR($P$1:$Y$1,H43:S43,$D$1:$O$1)+((Percent!T43*_xlfn.FORECAST.LINEAR($P$1:$Y$1,H43:S43,$D$1:$O$1))+Adjustment!U43))</f>
        <v>817.84942038934446</v>
      </c>
      <c r="U43" s="46">
        <f>(_xlfn.FORECAST.LINEAR($P$1:$Y$1,I43:T43,$D$1:$O$1)+((Percent!U43*_xlfn.FORECAST.LINEAR($P$1:$Y$1,I43:T43,$D$1:$O$1))+Adjustment!V43))</f>
        <v>863.60678045869986</v>
      </c>
      <c r="V43" s="46">
        <f>(_xlfn.FORECAST.LINEAR($P$1:$Y$1,J43:U43,$D$1:$O$1)+((Percent!V43*_xlfn.FORECAST.LINEAR($P$1:$Y$1,J43:U43,$D$1:$O$1))+Adjustment!W43))</f>
        <v>904.26367711938008</v>
      </c>
      <c r="W43" s="46">
        <f>(_xlfn.FORECAST.LINEAR($P$1:$Y$1,K43:V43,$D$1:$O$1)+((Percent!W43*_xlfn.FORECAST.LINEAR($P$1:$Y$1,K43:V43,$D$1:$O$1))+Adjustment!X43))</f>
        <v>909.18042111671434</v>
      </c>
      <c r="X43" s="46">
        <f>(_xlfn.FORECAST.LINEAR($P$1:$Y$1,L43:W43,$D$1:$O$1)+((Percent!X43*_xlfn.FORECAST.LINEAR($P$1:$Y$1,L43:W43,$D$1:$O$1))+Adjustment!Y43))</f>
        <v>956.03881047429491</v>
      </c>
      <c r="Y43" s="46">
        <f>(_xlfn.FORECAST.LINEAR($P$1:$Y$1,M43:X43,$D$1:$O$1)+((Percent!Y43*_xlfn.FORECAST.LINEAR($P$1:$Y$1,M43:X43,$D$1:$O$1))+Adjustment!Z43))</f>
        <v>1067.9697833362618</v>
      </c>
      <c r="Z43" s="37"/>
      <c r="AA43" s="37"/>
    </row>
    <row r="44" spans="1:27" ht="16.350000000000001" customHeight="1" x14ac:dyDescent="0.25">
      <c r="A44" s="21" t="s">
        <v>93</v>
      </c>
      <c r="B44" s="21" t="s">
        <v>94</v>
      </c>
      <c r="C44" s="37" t="s">
        <v>94</v>
      </c>
      <c r="D44" s="37">
        <f>Base!D44+(Base!D44*Percent!E44)+Adjustment!E44</f>
        <v>528.9</v>
      </c>
      <c r="E44" s="37">
        <f>Base!E44+(Base!E44*Percent!F44)+Adjustment!F44</f>
        <v>552.9</v>
      </c>
      <c r="F44" s="37">
        <f>Base!F44+(Base!F44*Percent!G44)+Adjustment!G44</f>
        <v>583.5</v>
      </c>
      <c r="G44" s="37">
        <f>Base!G44+(Base!G44*Percent!H44)+Adjustment!H44</f>
        <v>615.9</v>
      </c>
      <c r="H44" s="37">
        <f>Base!H44+(Base!H44*Percent!I44)+Adjustment!I44</f>
        <v>669.1</v>
      </c>
      <c r="I44" s="37">
        <f>Base!I44+(Base!I44*Percent!J44)+Adjustment!J44</f>
        <v>682.9</v>
      </c>
      <c r="J44" s="37">
        <f>Base!J44+(Base!J44*Percent!K44)+Adjustment!K44</f>
        <v>724.7</v>
      </c>
      <c r="K44" s="37">
        <f>Base!K44+(Base!K44*Percent!L44)+Adjustment!L44</f>
        <v>711.1</v>
      </c>
      <c r="L44" s="37">
        <f>Base!L44+(Base!L44*Percent!M44)+Adjustment!M44</f>
        <v>727</v>
      </c>
      <c r="M44" s="37">
        <f>Base!M44+(Base!M44*Percent!N44)+Adjustment!N44</f>
        <v>697.8</v>
      </c>
      <c r="N44" s="37">
        <f>Base!N44+(Base!N44*Percent!O44)+Adjustment!O44</f>
        <v>733.3</v>
      </c>
      <c r="O44" s="37">
        <f>Base!O44+(Base!O44*Percent!P44)+Adjustment!P44</f>
        <v>729.21675534285714</v>
      </c>
      <c r="P44" s="46">
        <f>(_xlfn.FORECAST.LINEAR($P$1:$Y$1,D44:O44,$D$1:$O$1)+((Percent!P44*_xlfn.FORECAST.LINEAR($P$1:$Y$1,D44:O44,$D$1:$O$1))+Adjustment!Q44))</f>
        <v>805.51720352708764</v>
      </c>
      <c r="Q44" s="46">
        <f>(_xlfn.FORECAST.LINEAR($P$1:$Y$1,E44:P44,$D$1:$O$1)+((Percent!Q44*_xlfn.FORECAST.LINEAR($P$1:$Y$1,E44:P44,$D$1:$O$1))+Adjustment!R44))</f>
        <v>762.2496138597096</v>
      </c>
      <c r="R44" s="46">
        <f>(_xlfn.FORECAST.LINEAR($P$1:$Y$1,F44:Q44,$D$1:$O$1)+((Percent!R44*_xlfn.FORECAST.LINEAR($P$1:$Y$1,F44:Q44,$D$1:$O$1))+Adjustment!S44))</f>
        <v>767.56510229698733</v>
      </c>
      <c r="S44" s="46">
        <f>(_xlfn.FORECAST.LINEAR($P$1:$Y$1,G44:R44,$D$1:$O$1)+((Percent!S44*_xlfn.FORECAST.LINEAR($P$1:$Y$1,G44:R44,$D$1:$O$1))+Adjustment!T44))</f>
        <v>780.99497943691017</v>
      </c>
      <c r="T44" s="46">
        <f>(_xlfn.FORECAST.LINEAR($P$1:$Y$1,H44:S44,$D$1:$O$1)+((Percent!T44*_xlfn.FORECAST.LINEAR($P$1:$Y$1,H44:S44,$D$1:$O$1))+Adjustment!U44))</f>
        <v>801.44561869048709</v>
      </c>
      <c r="U44" s="46">
        <f>(_xlfn.FORECAST.LINEAR($P$1:$Y$1,I44:T44,$D$1:$O$1)+((Percent!U44*_xlfn.FORECAST.LINEAR($P$1:$Y$1,I44:T44,$D$1:$O$1))+Adjustment!V44))</f>
        <v>846.37141648874922</v>
      </c>
      <c r="V44" s="46">
        <f>(_xlfn.FORECAST.LINEAR($P$1:$Y$1,J44:U44,$D$1:$O$1)+((Percent!V44*_xlfn.FORECAST.LINEAR($P$1:$Y$1,J44:U44,$D$1:$O$1))+Adjustment!W44))</f>
        <v>885.94106311346206</v>
      </c>
      <c r="W44" s="46">
        <f>(_xlfn.FORECAST.LINEAR($P$1:$Y$1,K44:V44,$D$1:$O$1)+((Percent!W44*_xlfn.FORECAST.LINEAR($P$1:$Y$1,K44:V44,$D$1:$O$1))+Adjustment!X44))</f>
        <v>890.38348580942579</v>
      </c>
      <c r="X44" s="46">
        <f>(_xlfn.FORECAST.LINEAR($P$1:$Y$1,L44:W44,$D$1:$O$1)+((Percent!X44*_xlfn.FORECAST.LINEAR($P$1:$Y$1,L44:W44,$D$1:$O$1))+Adjustment!Y44))</f>
        <v>935.71732938972684</v>
      </c>
      <c r="Y44" s="46">
        <f>(_xlfn.FORECAST.LINEAR($P$1:$Y$1,M44:X44,$D$1:$O$1)+((Percent!Y44*_xlfn.FORECAST.LINEAR($P$1:$Y$1,M44:X44,$D$1:$O$1))+Adjustment!Z44))</f>
        <v>1044.6146368607986</v>
      </c>
      <c r="Z44" s="37"/>
      <c r="AA44" s="37"/>
    </row>
    <row r="45" spans="1:27" ht="16.350000000000001" customHeight="1" x14ac:dyDescent="0.25">
      <c r="A45" s="7" t="s">
        <v>95</v>
      </c>
      <c r="B45" s="7" t="s">
        <v>96</v>
      </c>
      <c r="C45" s="37" t="s">
        <v>96</v>
      </c>
      <c r="D45" s="37">
        <f>Base!D45+(Base!D45*Percent!E45)+Adjustment!E45</f>
        <v>99.8</v>
      </c>
      <c r="E45" s="37">
        <f>Base!E45+(Base!E45*Percent!F45)+Adjustment!F45</f>
        <v>105.6</v>
      </c>
      <c r="F45" s="37">
        <f>Base!F45+(Base!F45*Percent!G45)+Adjustment!G45</f>
        <v>111.9</v>
      </c>
      <c r="G45" s="37">
        <f>Base!G45+(Base!G45*Percent!H45)+Adjustment!H45</f>
        <v>121.3</v>
      </c>
      <c r="H45" s="37">
        <f>Base!H45+(Base!H45*Percent!I45)+Adjustment!I45</f>
        <v>144.9</v>
      </c>
      <c r="I45" s="37">
        <f>Base!I45+(Base!I45*Percent!J45)+Adjustment!J45</f>
        <v>126.8</v>
      </c>
      <c r="J45" s="37">
        <f>Base!J45+(Base!J45*Percent!K45)+Adjustment!K45</f>
        <v>136</v>
      </c>
      <c r="K45" s="37">
        <f>Base!K45+(Base!K45*Percent!L45)+Adjustment!L45</f>
        <v>108.3</v>
      </c>
      <c r="L45" s="37">
        <f>Base!L45+(Base!L45*Percent!M45)+Adjustment!M45</f>
        <v>124.5</v>
      </c>
      <c r="M45" s="37">
        <f>Base!M45+(Base!M45*Percent!N45)+Adjustment!N45</f>
        <v>102</v>
      </c>
      <c r="N45" s="37">
        <f>Base!N45+(Base!N45*Percent!O45)+Adjustment!O45</f>
        <v>137.30000000000001</v>
      </c>
      <c r="O45" s="37">
        <f>Base!O45+(Base!O45*Percent!P45)+Adjustment!P45</f>
        <v>124.58373885714286</v>
      </c>
      <c r="P45" s="46">
        <f>(_xlfn.FORECAST.LINEAR($P$1:$Y$1,D45:O45,$D$1:$O$1)+((Percent!P45*_xlfn.FORECAST.LINEAR($P$1:$Y$1,D45:O45,$D$1:$O$1))+Adjustment!Q45))</f>
        <v>131.27285374803776</v>
      </c>
      <c r="Q45" s="46">
        <f>(_xlfn.FORECAST.LINEAR($P$1:$Y$1,E45:P45,$D$1:$O$1)+((Percent!Q45*_xlfn.FORECAST.LINEAR($P$1:$Y$1,E45:P45,$D$1:$O$1))+Adjustment!R45))</f>
        <v>121.78156373939767</v>
      </c>
      <c r="R45" s="46">
        <f>(_xlfn.FORECAST.LINEAR($P$1:$Y$1,F45:Q45,$D$1:$O$1)+((Percent!R45*_xlfn.FORECAST.LINEAR($P$1:$Y$1,F45:Q45,$D$1:$O$1))+Adjustment!S45))</f>
        <v>117.2855143224983</v>
      </c>
      <c r="S45" s="46">
        <f>(_xlfn.FORECAST.LINEAR($P$1:$Y$1,G45:R45,$D$1:$O$1)+((Percent!S45*_xlfn.FORECAST.LINEAR($P$1:$Y$1,G45:R45,$D$1:$O$1))+Adjustment!T45))</f>
        <v>112.46942644399316</v>
      </c>
      <c r="T45" s="46">
        <f>(_xlfn.FORECAST.LINEAR($P$1:$Y$1,H45:S45,$D$1:$O$1)+((Percent!T45*_xlfn.FORECAST.LINEAR($P$1:$Y$1,H45:S45,$D$1:$O$1))+Adjustment!U45))</f>
        <v>107.58936073574058</v>
      </c>
      <c r="U45" s="46">
        <f>(_xlfn.FORECAST.LINEAR($P$1:$Y$1,I45:T45,$D$1:$O$1)+((Percent!U45*_xlfn.FORECAST.LINEAR($P$1:$Y$1,I45:T45,$D$1:$O$1))+Adjustment!V45))</f>
        <v>109.5541755562295</v>
      </c>
      <c r="V45" s="46">
        <f>(_xlfn.FORECAST.LINEAR($P$1:$Y$1,J45:U45,$D$1:$O$1)+((Percent!V45*_xlfn.FORECAST.LINEAR($P$1:$Y$1,J45:U45,$D$1:$O$1))+Adjustment!W45))</f>
        <v>105.86716669609758</v>
      </c>
      <c r="W45" s="46">
        <f>(_xlfn.FORECAST.LINEAR($P$1:$Y$1,K45:V45,$D$1:$O$1)+((Percent!W45*_xlfn.FORECAST.LINEAR($P$1:$Y$1,K45:V45,$D$1:$O$1))+Adjustment!X45))</f>
        <v>97.792694463761777</v>
      </c>
      <c r="X45" s="46">
        <f>(_xlfn.FORECAST.LINEAR($P$1:$Y$1,L45:W45,$D$1:$O$1)+((Percent!X45*_xlfn.FORECAST.LINEAR($P$1:$Y$1,L45:W45,$D$1:$O$1))+Adjustment!Y45))</f>
        <v>82.006322517137406</v>
      </c>
      <c r="Y45" s="46">
        <f>(_xlfn.FORECAST.LINEAR($P$1:$Y$1,M45:X45,$D$1:$O$1)+((Percent!Y45*_xlfn.FORECAST.LINEAR($P$1:$Y$1,M45:X45,$D$1:$O$1))+Adjustment!Z45))</f>
        <v>65.773163715110584</v>
      </c>
      <c r="Z45" s="37"/>
      <c r="AA45" s="37"/>
    </row>
    <row r="46" spans="1:27" ht="16.350000000000001" customHeight="1" x14ac:dyDescent="0.25">
      <c r="A46" s="8" t="s">
        <v>97</v>
      </c>
      <c r="B46" s="8" t="s">
        <v>98</v>
      </c>
      <c r="C46" s="37" t="s">
        <v>98</v>
      </c>
      <c r="D46" s="37">
        <f>Base!D46+(Base!D46*Percent!E46)+Adjustment!E46</f>
        <v>416.1</v>
      </c>
      <c r="E46" s="37">
        <f>Base!E46+(Base!E46*Percent!F46)+Adjustment!F46</f>
        <v>433.1</v>
      </c>
      <c r="F46" s="37">
        <f>Base!F46+(Base!F46*Percent!G46)+Adjustment!G46</f>
        <v>457.1</v>
      </c>
      <c r="G46" s="37">
        <f>Base!G46+(Base!G46*Percent!H46)+Adjustment!H46</f>
        <v>479.9</v>
      </c>
      <c r="H46" s="37">
        <f>Base!H46+(Base!H46*Percent!I46)+Adjustment!I46</f>
        <v>508.5</v>
      </c>
      <c r="I46" s="37">
        <f>Base!I46+(Base!I46*Percent!J46)+Adjustment!J46</f>
        <v>540.9</v>
      </c>
      <c r="J46" s="37">
        <f>Base!J46+(Base!J46*Percent!K46)+Adjustment!K46</f>
        <v>572.6</v>
      </c>
      <c r="K46" s="37">
        <f>Base!K46+(Base!K46*Percent!L46)+Adjustment!L46</f>
        <v>586.4</v>
      </c>
      <c r="L46" s="37">
        <f>Base!L46+(Base!L46*Percent!M46)+Adjustment!M46</f>
        <v>584.4</v>
      </c>
      <c r="M46" s="37">
        <f>Base!M46+(Base!M46*Percent!N46)+Adjustment!N46</f>
        <v>578.1</v>
      </c>
      <c r="N46" s="37">
        <f>Base!N46+(Base!N46*Percent!O46)+Adjustment!O46</f>
        <v>579</v>
      </c>
      <c r="O46" s="37">
        <f>Base!O46+(Base!O46*Percent!P46)+Adjustment!P46</f>
        <v>587.35204625714289</v>
      </c>
      <c r="P46" s="46">
        <f>(_xlfn.FORECAST.LINEAR($P$1:$Y$1,D46:O46,$D$1:$O$1)+((Percent!P46*_xlfn.FORECAST.LINEAR($P$1:$Y$1,D46:O46,$D$1:$O$1))+Adjustment!Q46))</f>
        <v>655.35513503390825</v>
      </c>
      <c r="Q46" s="46">
        <f>(_xlfn.FORECAST.LINEAR($P$1:$Y$1,E46:P46,$D$1:$O$1)+((Percent!Q46*_xlfn.FORECAST.LINEAR($P$1:$Y$1,E46:P46,$D$1:$O$1))+Adjustment!R46))</f>
        <v>622.59634670363994</v>
      </c>
      <c r="R46" s="46">
        <f>(_xlfn.FORECAST.LINEAR($P$1:$Y$1,F46:Q46,$D$1:$O$1)+((Percent!R46*_xlfn.FORECAST.LINEAR($P$1:$Y$1,F46:Q46,$D$1:$O$1))+Adjustment!S46))</f>
        <v>632.15384416364247</v>
      </c>
      <c r="S46" s="46">
        <f>(_xlfn.FORECAST.LINEAR($P$1:$Y$1,G46:R46,$D$1:$O$1)+((Percent!S46*_xlfn.FORECAST.LINEAR($P$1:$Y$1,G46:R46,$D$1:$O$1))+Adjustment!T46))</f>
        <v>649.87782699248464</v>
      </c>
      <c r="T46" s="46">
        <f>(_xlfn.FORECAST.LINEAR($P$1:$Y$1,H46:S46,$D$1:$O$1)+((Percent!T46*_xlfn.FORECAST.LINEAR($P$1:$Y$1,H46:S46,$D$1:$O$1))+Adjustment!U46))</f>
        <v>674.49973338768893</v>
      </c>
      <c r="U46" s="46">
        <f>(_xlfn.FORECAST.LINEAR($P$1:$Y$1,I46:T46,$D$1:$O$1)+((Percent!U46*_xlfn.FORECAST.LINEAR($P$1:$Y$1,I46:T46,$D$1:$O$1))+Adjustment!V46))</f>
        <v>716.11320642481974</v>
      </c>
      <c r="V46" s="46">
        <f>(_xlfn.FORECAST.LINEAR($P$1:$Y$1,J46:U46,$D$1:$O$1)+((Percent!V46*_xlfn.FORECAST.LINEAR($P$1:$Y$1,J46:U46,$D$1:$O$1))+Adjustment!W46))</f>
        <v>758.36021320578106</v>
      </c>
      <c r="W46" s="46">
        <f>(_xlfn.FORECAST.LINEAR($P$1:$Y$1,K46:V46,$D$1:$O$1)+((Percent!W46*_xlfn.FORECAST.LINEAR($P$1:$Y$1,K46:V46,$D$1:$O$1))+Adjustment!X46))</f>
        <v>770.92723623929464</v>
      </c>
      <c r="X46" s="46">
        <f>(_xlfn.FORECAST.LINEAR($P$1:$Y$1,L46:W46,$D$1:$O$1)+((Percent!X46*_xlfn.FORECAST.LINEAR($P$1:$Y$1,L46:W46,$D$1:$O$1))+Adjustment!Y46))</f>
        <v>831.10165724918124</v>
      </c>
      <c r="Y46" s="46">
        <f>(_xlfn.FORECAST.LINEAR($P$1:$Y$1,M46:X46,$D$1:$O$1)+((Percent!Y46*_xlfn.FORECAST.LINEAR($P$1:$Y$1,M46:X46,$D$1:$O$1))+Adjustment!Z46))</f>
        <v>953.2861474500553</v>
      </c>
      <c r="Z46" s="37"/>
      <c r="AA46" s="37"/>
    </row>
    <row r="47" spans="1:27" ht="16.350000000000001" customHeight="1" x14ac:dyDescent="0.25">
      <c r="A47" s="9" t="s">
        <v>99</v>
      </c>
      <c r="B47" s="9" t="s">
        <v>100</v>
      </c>
      <c r="C47" s="37" t="s">
        <v>100</v>
      </c>
      <c r="D47" s="37">
        <f>Base!D47+(Base!D47*Percent!E47)+Adjustment!E47</f>
        <v>0</v>
      </c>
      <c r="E47" s="37">
        <f>Base!E47+(Base!E47*Percent!F47)+Adjustment!F47</f>
        <v>0</v>
      </c>
      <c r="F47" s="37">
        <f>Base!F47+(Base!F47*Percent!G47)+Adjustment!G47</f>
        <v>0</v>
      </c>
      <c r="G47" s="37">
        <f>Base!G47+(Base!G47*Percent!H47)+Adjustment!H47</f>
        <v>0</v>
      </c>
      <c r="H47" s="37">
        <f>Base!H47+(Base!H47*Percent!I47)+Adjustment!I47</f>
        <v>0</v>
      </c>
      <c r="I47" s="37">
        <f>Base!I47+(Base!I47*Percent!J47)+Adjustment!J47</f>
        <v>0</v>
      </c>
      <c r="J47" s="37">
        <f>Base!J47+(Base!J47*Percent!K47)+Adjustment!K47</f>
        <v>0</v>
      </c>
      <c r="K47" s="37">
        <f>Base!K47+(Base!K47*Percent!L47)+Adjustment!L47</f>
        <v>0</v>
      </c>
      <c r="L47" s="37">
        <f>Base!L47+(Base!L47*Percent!M47)+Adjustment!M47</f>
        <v>0</v>
      </c>
      <c r="M47" s="37">
        <f>Base!M47+(Base!M47*Percent!N47)+Adjustment!N47</f>
        <v>0</v>
      </c>
      <c r="N47" s="37">
        <f>Base!N47+(Base!N47*Percent!O47)+Adjustment!O47</f>
        <v>0</v>
      </c>
      <c r="O47" s="37">
        <f>Base!O47+(Base!O47*Percent!P47)+Adjustment!P47</f>
        <v>0</v>
      </c>
      <c r="P47" s="46">
        <f>(_xlfn.FORECAST.LINEAR($P$1:$Y$1,D47:O47,$D$1:$O$1)+((Percent!P47*_xlfn.FORECAST.LINEAR($P$1:$Y$1,D47:O47,$D$1:$O$1))+Adjustment!Q47))</f>
        <v>0</v>
      </c>
      <c r="Q47" s="46">
        <f>(_xlfn.FORECAST.LINEAR($P$1:$Y$1,E47:P47,$D$1:$O$1)+((Percent!Q47*_xlfn.FORECAST.LINEAR($P$1:$Y$1,E47:P47,$D$1:$O$1))+Adjustment!R47))</f>
        <v>0</v>
      </c>
      <c r="R47" s="46">
        <f>(_xlfn.FORECAST.LINEAR($P$1:$Y$1,F47:Q47,$D$1:$O$1)+((Percent!R47*_xlfn.FORECAST.LINEAR($P$1:$Y$1,F47:Q47,$D$1:$O$1))+Adjustment!S47))</f>
        <v>0</v>
      </c>
      <c r="S47" s="46">
        <f>(_xlfn.FORECAST.LINEAR($P$1:$Y$1,G47:R47,$D$1:$O$1)+((Percent!S47*_xlfn.FORECAST.LINEAR($P$1:$Y$1,G47:R47,$D$1:$O$1))+Adjustment!T47))</f>
        <v>0</v>
      </c>
      <c r="T47" s="46">
        <f>(_xlfn.FORECAST.LINEAR($P$1:$Y$1,H47:S47,$D$1:$O$1)+((Percent!T47*_xlfn.FORECAST.LINEAR($P$1:$Y$1,H47:S47,$D$1:$O$1))+Adjustment!U47))</f>
        <v>0</v>
      </c>
      <c r="U47" s="46">
        <f>(_xlfn.FORECAST.LINEAR($P$1:$Y$1,I47:T47,$D$1:$O$1)+((Percent!U47*_xlfn.FORECAST.LINEAR($P$1:$Y$1,I47:T47,$D$1:$O$1))+Adjustment!V47))</f>
        <v>0</v>
      </c>
      <c r="V47" s="46">
        <f>(_xlfn.FORECAST.LINEAR($P$1:$Y$1,J47:U47,$D$1:$O$1)+((Percent!V47*_xlfn.FORECAST.LINEAR($P$1:$Y$1,J47:U47,$D$1:$O$1))+Adjustment!W47))</f>
        <v>0</v>
      </c>
      <c r="W47" s="46">
        <f>(_xlfn.FORECAST.LINEAR($P$1:$Y$1,K47:V47,$D$1:$O$1)+((Percent!W47*_xlfn.FORECAST.LINEAR($P$1:$Y$1,K47:V47,$D$1:$O$1))+Adjustment!X47))</f>
        <v>0</v>
      </c>
      <c r="X47" s="46">
        <f>(_xlfn.FORECAST.LINEAR($P$1:$Y$1,L47:W47,$D$1:$O$1)+((Percent!X47*_xlfn.FORECAST.LINEAR($P$1:$Y$1,L47:W47,$D$1:$O$1))+Adjustment!Y47))</f>
        <v>0</v>
      </c>
      <c r="Y47" s="46">
        <f>(_xlfn.FORECAST.LINEAR($P$1:$Y$1,M47:X47,$D$1:$O$1)+((Percent!Y47*_xlfn.FORECAST.LINEAR($P$1:$Y$1,M47:X47,$D$1:$O$1))+Adjustment!Z47))</f>
        <v>0</v>
      </c>
      <c r="Z47" s="37"/>
      <c r="AA47" s="37"/>
    </row>
    <row r="48" spans="1:27" ht="16.350000000000001" customHeight="1" x14ac:dyDescent="0.25">
      <c r="A48" s="10" t="s">
        <v>101</v>
      </c>
      <c r="B48" s="10" t="s">
        <v>102</v>
      </c>
      <c r="C48" s="37" t="s">
        <v>102</v>
      </c>
      <c r="D48" s="37">
        <f>Base!D48+(Base!D48*Percent!E48)+Adjustment!E48</f>
        <v>13</v>
      </c>
      <c r="E48" s="37">
        <f>Base!E48+(Base!E48*Percent!F48)+Adjustment!F48</f>
        <v>14.2</v>
      </c>
      <c r="F48" s="37">
        <f>Base!F48+(Base!F48*Percent!G48)+Adjustment!G48</f>
        <v>14.4</v>
      </c>
      <c r="G48" s="37">
        <f>Base!G48+(Base!G48*Percent!H48)+Adjustment!H48</f>
        <v>14.7</v>
      </c>
      <c r="H48" s="37">
        <f>Base!H48+(Base!H48*Percent!I48)+Adjustment!I48</f>
        <v>15.7</v>
      </c>
      <c r="I48" s="37">
        <f>Base!I48+(Base!I48*Percent!J48)+Adjustment!J48</f>
        <v>15.3</v>
      </c>
      <c r="J48" s="37">
        <f>Base!J48+(Base!J48*Percent!K48)+Adjustment!K48</f>
        <v>16.2</v>
      </c>
      <c r="K48" s="37">
        <f>Base!K48+(Base!K48*Percent!L48)+Adjustment!L48</f>
        <v>16.399999999999999</v>
      </c>
      <c r="L48" s="37">
        <f>Base!L48+(Base!L48*Percent!M48)+Adjustment!M48</f>
        <v>18</v>
      </c>
      <c r="M48" s="37">
        <f>Base!M48+(Base!M48*Percent!N48)+Adjustment!N48</f>
        <v>17.7</v>
      </c>
      <c r="N48" s="37">
        <f>Base!N48+(Base!N48*Percent!O48)+Adjustment!O48</f>
        <v>17</v>
      </c>
      <c r="O48" s="37">
        <f>Base!O48+(Base!O48*Percent!P48)+Adjustment!P48</f>
        <v>17.280970228571427</v>
      </c>
      <c r="P48" s="46">
        <f>(_xlfn.FORECAST.LINEAR($P$1:$Y$1,D48:O48,$D$1:$O$1)+((Percent!P48*_xlfn.FORECAST.LINEAR($P$1:$Y$1,D48:O48,$D$1:$O$1))+Adjustment!Q48))</f>
        <v>18.894178715356425</v>
      </c>
      <c r="Q48" s="46">
        <f>(_xlfn.FORECAST.LINEAR($P$1:$Y$1,E48:P48,$D$1:$O$1)+((Percent!Q48*_xlfn.FORECAST.LINEAR($P$1:$Y$1,E48:P48,$D$1:$O$1))+Adjustment!R48))</f>
        <v>17.877681393084082</v>
      </c>
      <c r="R48" s="46">
        <f>(_xlfn.FORECAST.LINEAR($P$1:$Y$1,F48:Q48,$D$1:$O$1)+((Percent!R48*_xlfn.FORECAST.LINEAR($P$1:$Y$1,F48:Q48,$D$1:$O$1))+Adjustment!S48))</f>
        <v>18.134295689818121</v>
      </c>
      <c r="S48" s="46">
        <f>(_xlfn.FORECAST.LINEAR($P$1:$Y$1,G48:R48,$D$1:$O$1)+((Percent!S48*_xlfn.FORECAST.LINEAR($P$1:$Y$1,G48:R48,$D$1:$O$1))+Adjustment!T48))</f>
        <v>18.632869401904401</v>
      </c>
      <c r="T48" s="46">
        <f>(_xlfn.FORECAST.LINEAR($P$1:$Y$1,H48:S48,$D$1:$O$1)+((Percent!T48*_xlfn.FORECAST.LINEAR($P$1:$Y$1,H48:S48,$D$1:$O$1))+Adjustment!U48))</f>
        <v>19.322849524211787</v>
      </c>
      <c r="U48" s="46">
        <f>(_xlfn.FORECAST.LINEAR($P$1:$Y$1,I48:T48,$D$1:$O$1)+((Percent!U48*_xlfn.FORECAST.LINEAR($P$1:$Y$1,I48:T48,$D$1:$O$1))+Adjustment!V48))</f>
        <v>20.64049547969017</v>
      </c>
      <c r="V48" s="46">
        <f>(_xlfn.FORECAST.LINEAR($P$1:$Y$1,J48:U48,$D$1:$O$1)+((Percent!V48*_xlfn.FORECAST.LINEAR($P$1:$Y$1,J48:U48,$D$1:$O$1))+Adjustment!W48))</f>
        <v>21.644798423803827</v>
      </c>
      <c r="W48" s="46">
        <f>(_xlfn.FORECAST.LINEAR($P$1:$Y$1,K48:V48,$D$1:$O$1)+((Percent!W48*_xlfn.FORECAST.LINEAR($P$1:$Y$1,K48:V48,$D$1:$O$1))+Adjustment!X48))</f>
        <v>21.609651048336225</v>
      </c>
      <c r="X48" s="46">
        <f>(_xlfn.FORECAST.LINEAR($P$1:$Y$1,L48:W48,$D$1:$O$1)+((Percent!X48*_xlfn.FORECAST.LINEAR($P$1:$Y$1,L48:W48,$D$1:$O$1))+Adjustment!Y48))</f>
        <v>22.549106227336804</v>
      </c>
      <c r="Y48" s="46">
        <f>(_xlfn.FORECAST.LINEAR($P$1:$Y$1,M48:X48,$D$1:$O$1)+((Percent!Y48*_xlfn.FORECAST.LINEAR($P$1:$Y$1,M48:X48,$D$1:$O$1))+Adjustment!Z48))</f>
        <v>25.433063368980743</v>
      </c>
      <c r="Z48" s="37"/>
      <c r="AA48" s="37"/>
    </row>
    <row r="49" spans="1:27" ht="16.350000000000001" customHeight="1" x14ac:dyDescent="0.25">
      <c r="A49" s="11" t="s">
        <v>103</v>
      </c>
      <c r="B49" s="11" t="s">
        <v>104</v>
      </c>
      <c r="C49" s="37" t="s">
        <v>104</v>
      </c>
      <c r="D49" s="37">
        <f>Base!D49+(Base!D49*Percent!E49)+Adjustment!E49</f>
        <v>10.5</v>
      </c>
      <c r="E49" s="37">
        <f>Base!E49+(Base!E49*Percent!F49)+Adjustment!F49</f>
        <v>9.6999999999999993</v>
      </c>
      <c r="F49" s="37">
        <f>Base!F49+(Base!F49*Percent!G49)+Adjustment!G49</f>
        <v>11.6</v>
      </c>
      <c r="G49" s="37">
        <f>Base!G49+(Base!G49*Percent!H49)+Adjustment!H49</f>
        <v>12.1</v>
      </c>
      <c r="H49" s="37">
        <f>Base!H49+(Base!H49*Percent!I49)+Adjustment!I49</f>
        <v>11.1</v>
      </c>
      <c r="I49" s="37">
        <f>Base!I49+(Base!I49*Percent!J49)+Adjustment!J49</f>
        <v>13.1</v>
      </c>
      <c r="J49" s="37">
        <f>Base!J49+(Base!J49*Percent!K49)+Adjustment!K49</f>
        <v>13.9</v>
      </c>
      <c r="K49" s="37">
        <f>Base!K49+(Base!K49*Percent!L49)+Adjustment!L49</f>
        <v>13.8</v>
      </c>
      <c r="L49" s="37">
        <f>Base!L49+(Base!L49*Percent!M49)+Adjustment!M49</f>
        <v>13.8</v>
      </c>
      <c r="M49" s="37">
        <f>Base!M49+(Base!M49*Percent!N49)+Adjustment!N49</f>
        <v>13.6</v>
      </c>
      <c r="N49" s="37">
        <f>Base!N49+(Base!N49*Percent!O49)+Adjustment!O49</f>
        <v>14.3</v>
      </c>
      <c r="O49" s="37">
        <f>Base!O49+(Base!O49*Percent!P49)+Adjustment!P49</f>
        <v>14.065906</v>
      </c>
      <c r="P49" s="46">
        <f>(_xlfn.FORECAST.LINEAR($P$1:$Y$1,D49:O49,$D$1:$O$1)+((Percent!P49*_xlfn.FORECAST.LINEAR($P$1:$Y$1,D49:O49,$D$1:$O$1))+Adjustment!Q49))</f>
        <v>15.612901113564122</v>
      </c>
      <c r="Q49" s="46">
        <f>(_xlfn.FORECAST.LINEAR($P$1:$Y$1,E49:P49,$D$1:$O$1)+((Percent!Q49*_xlfn.FORECAST.LINEAR($P$1:$Y$1,E49:P49,$D$1:$O$1))+Adjustment!R49))</f>
        <v>14.911733534781888</v>
      </c>
      <c r="R49" s="46">
        <f>(_xlfn.FORECAST.LINEAR($P$1:$Y$1,F49:Q49,$D$1:$O$1)+((Percent!R49*_xlfn.FORECAST.LINEAR($P$1:$Y$1,F49:Q49,$D$1:$O$1))+Adjustment!S49))</f>
        <v>15.02127475719222</v>
      </c>
      <c r="S49" s="46">
        <f>(_xlfn.FORECAST.LINEAR($P$1:$Y$1,G49:R49,$D$1:$O$1)+((Percent!S49*_xlfn.FORECAST.LINEAR($P$1:$Y$1,G49:R49,$D$1:$O$1))+Adjustment!T49))</f>
        <v>15.541110192672599</v>
      </c>
      <c r="T49" s="46">
        <f>(_xlfn.FORECAST.LINEAR($P$1:$Y$1,H49:S49,$D$1:$O$1)+((Percent!T49*_xlfn.FORECAST.LINEAR($P$1:$Y$1,H49:S49,$D$1:$O$1))+Adjustment!U49))</f>
        <v>16.362360907798866</v>
      </c>
      <c r="U49" s="46">
        <f>(_xlfn.FORECAST.LINEAR($P$1:$Y$1,I49:T49,$D$1:$O$1)+((Percent!U49*_xlfn.FORECAST.LINEAR($P$1:$Y$1,I49:T49,$D$1:$O$1))+Adjustment!V49))</f>
        <v>17.207687992633236</v>
      </c>
      <c r="V49" s="46">
        <f>(_xlfn.FORECAST.LINEAR($P$1:$Y$1,J49:U49,$D$1:$O$1)+((Percent!V49*_xlfn.FORECAST.LINEAR($P$1:$Y$1,J49:U49,$D$1:$O$1))+Adjustment!W49))</f>
        <v>18.283444065288716</v>
      </c>
      <c r="W49" s="46">
        <f>(_xlfn.FORECAST.LINEAR($P$1:$Y$1,K49:V49,$D$1:$O$1)+((Percent!W49*_xlfn.FORECAST.LINEAR($P$1:$Y$1,K49:V49,$D$1:$O$1))+Adjustment!X49))</f>
        <v>18.732161599565178</v>
      </c>
      <c r="X49" s="46">
        <f>(_xlfn.FORECAST.LINEAR($P$1:$Y$1,L49:W49,$D$1:$O$1)+((Percent!X49*_xlfn.FORECAST.LINEAR($P$1:$Y$1,L49:W49,$D$1:$O$1))+Adjustment!Y49))</f>
        <v>20.24904620833134</v>
      </c>
      <c r="Y49" s="46">
        <f>(_xlfn.FORECAST.LINEAR($P$1:$Y$1,M49:X49,$D$1:$O$1)+((Percent!Y49*_xlfn.FORECAST.LINEAR($P$1:$Y$1,M49:X49,$D$1:$O$1))+Adjustment!Z49))</f>
        <v>23.276744344463776</v>
      </c>
      <c r="Z49" s="37"/>
      <c r="AA49" s="37"/>
    </row>
    <row r="50" spans="1:27" ht="16.350000000000001" customHeight="1" x14ac:dyDescent="0.25">
      <c r="A50" s="22" t="s">
        <v>105</v>
      </c>
      <c r="B50" s="22" t="s">
        <v>106</v>
      </c>
      <c r="C50" s="37" t="s">
        <v>106</v>
      </c>
      <c r="D50" s="37">
        <f>Base!D50+(Base!D50*Percent!E50)+Adjustment!E50</f>
        <v>100.6</v>
      </c>
      <c r="E50" s="37">
        <f>Base!E50+(Base!E50*Percent!F50)+Adjustment!F50</f>
        <v>99.6</v>
      </c>
      <c r="F50" s="37">
        <f>Base!F50+(Base!F50*Percent!G50)+Adjustment!G50</f>
        <v>99</v>
      </c>
      <c r="G50" s="37">
        <f>Base!G50+(Base!G50*Percent!H50)+Adjustment!H50</f>
        <v>107.2</v>
      </c>
      <c r="H50" s="37">
        <f>Base!H50+(Base!H50*Percent!I50)+Adjustment!I50</f>
        <v>116</v>
      </c>
      <c r="I50" s="37">
        <f>Base!I50+(Base!I50*Percent!J50)+Adjustment!J50</f>
        <v>117.3</v>
      </c>
      <c r="J50" s="37">
        <f>Base!J50+(Base!J50*Percent!K50)+Adjustment!K50</f>
        <v>124.3</v>
      </c>
      <c r="K50" s="37">
        <f>Base!K50+(Base!K50*Percent!L50)+Adjustment!L50</f>
        <v>142</v>
      </c>
      <c r="L50" s="37">
        <f>Base!L50+(Base!L50*Percent!M50)+Adjustment!M50</f>
        <v>141.1</v>
      </c>
      <c r="M50" s="37">
        <f>Base!M50+(Base!M50*Percent!N50)+Adjustment!N50</f>
        <v>135.5</v>
      </c>
      <c r="N50" s="37">
        <f>Base!N50+(Base!N50*Percent!O50)+Adjustment!O50</f>
        <v>124.7</v>
      </c>
      <c r="O50" s="37">
        <f>Base!O50+(Base!O50*Percent!P50)+Adjustment!P50</f>
        <v>127.9997446</v>
      </c>
      <c r="P50" s="46">
        <f>(_xlfn.FORECAST.LINEAR($P$1:$Y$1,D50:O50,$D$1:$O$1)+((Percent!P50*_xlfn.FORECAST.LINEAR($P$1:$Y$1,D50:O50,$D$1:$O$1))+Adjustment!Q50))</f>
        <v>146.75003493610836</v>
      </c>
      <c r="Q50" s="46">
        <f>(_xlfn.FORECAST.LINEAR($P$1:$Y$1,E50:P50,$D$1:$O$1)+((Percent!Q50*_xlfn.FORECAST.LINEAR($P$1:$Y$1,E50:P50,$D$1:$O$1))+Adjustment!R50))</f>
        <v>140.53849872626745</v>
      </c>
      <c r="R50" s="46">
        <f>(_xlfn.FORECAST.LINEAR($P$1:$Y$1,F50:Q50,$D$1:$O$1)+((Percent!R50*_xlfn.FORECAST.LINEAR($P$1:$Y$1,F50:Q50,$D$1:$O$1))+Adjustment!S50))</f>
        <v>143.22855765083219</v>
      </c>
      <c r="S50" s="46">
        <f>(_xlfn.FORECAST.LINEAR($P$1:$Y$1,G50:R50,$D$1:$O$1)+((Percent!S50*_xlfn.FORECAST.LINEAR($P$1:$Y$1,G50:R50,$D$1:$O$1))+Adjustment!T50))</f>
        <v>146.5218891981232</v>
      </c>
      <c r="T50" s="46">
        <f>(_xlfn.FORECAST.LINEAR($P$1:$Y$1,H50:S50,$D$1:$O$1)+((Percent!T50*_xlfn.FORECAST.LINEAR($P$1:$Y$1,H50:S50,$D$1:$O$1))+Adjustment!U50))</f>
        <v>151.3459187570993</v>
      </c>
      <c r="U50" s="46">
        <f>(_xlfn.FORECAST.LINEAR($P$1:$Y$1,I50:T50,$D$1:$O$1)+((Percent!U50*_xlfn.FORECAST.LINEAR($P$1:$Y$1,I50:T50,$D$1:$O$1))+Adjustment!V50))</f>
        <v>160.26863141526078</v>
      </c>
      <c r="V50" s="46">
        <f>(_xlfn.FORECAST.LINEAR($P$1:$Y$1,J50:U50,$D$1:$O$1)+((Percent!V50*_xlfn.FORECAST.LINEAR($P$1:$Y$1,J50:U50,$D$1:$O$1))+Adjustment!W50))</f>
        <v>166.86724722750606</v>
      </c>
      <c r="W50" s="46">
        <f>(_xlfn.FORECAST.LINEAR($P$1:$Y$1,K50:V50,$D$1:$O$1)+((Percent!W50*_xlfn.FORECAST.LINEAR($P$1:$Y$1,K50:V50,$D$1:$O$1))+Adjustment!X50))</f>
        <v>164.69840871036558</v>
      </c>
      <c r="X50" s="46">
        <f>(_xlfn.FORECAST.LINEAR($P$1:$Y$1,L50:W50,$D$1:$O$1)+((Percent!X50*_xlfn.FORECAST.LINEAR($P$1:$Y$1,L50:W50,$D$1:$O$1))+Adjustment!Y50))</f>
        <v>175.97325289534049</v>
      </c>
      <c r="Y50" s="46">
        <f>(_xlfn.FORECAST.LINEAR($P$1:$Y$1,M50:X50,$D$1:$O$1)+((Percent!Y50*_xlfn.FORECAST.LINEAR($P$1:$Y$1,M50:X50,$D$1:$O$1))+Adjustment!Z50))</f>
        <v>201.3684538485536</v>
      </c>
      <c r="Z50" s="37"/>
      <c r="AA50" s="37"/>
    </row>
    <row r="51" spans="1:27" ht="16.350000000000001" customHeight="1" x14ac:dyDescent="0.25">
      <c r="A51" s="8" t="s">
        <v>107</v>
      </c>
      <c r="B51" s="8" t="s">
        <v>108</v>
      </c>
      <c r="C51" s="37" t="s">
        <v>108</v>
      </c>
      <c r="D51" s="37">
        <f>Base!D51+(Base!D51*Percent!E51)+Adjustment!E51</f>
        <v>-3.6</v>
      </c>
      <c r="E51" s="37">
        <f>Base!E51+(Base!E51*Percent!F51)+Adjustment!F51</f>
        <v>-5.9</v>
      </c>
      <c r="F51" s="37">
        <f>Base!F51+(Base!F51*Percent!G51)+Adjustment!G51</f>
        <v>-2.1</v>
      </c>
      <c r="G51" s="37">
        <f>Base!G51+(Base!G51*Percent!H51)+Adjustment!H51</f>
        <v>-5.0999999999999996</v>
      </c>
      <c r="H51" s="37">
        <f>Base!H51+(Base!H51*Percent!I51)+Adjustment!I51</f>
        <v>-3.6</v>
      </c>
      <c r="I51" s="37">
        <f>Base!I51+(Base!I51*Percent!J51)+Adjustment!J51</f>
        <v>-3.8</v>
      </c>
      <c r="J51" s="37">
        <f>Base!J51+(Base!J51*Percent!K51)+Adjustment!K51</f>
        <v>-1.2</v>
      </c>
      <c r="K51" s="37">
        <f>Base!K51+(Base!K51*Percent!L51)+Adjustment!L51</f>
        <v>1.5</v>
      </c>
      <c r="L51" s="37">
        <f>Base!L51+(Base!L51*Percent!M51)+Adjustment!M51</f>
        <v>5.5</v>
      </c>
      <c r="M51" s="37">
        <f>Base!M51+(Base!M51*Percent!N51)+Adjustment!N51</f>
        <v>3.3</v>
      </c>
      <c r="N51" s="37">
        <f>Base!N51+(Base!N51*Percent!O51)+Adjustment!O51</f>
        <v>5.5</v>
      </c>
      <c r="O51" s="37">
        <f>Base!O51+(Base!O51*Percent!P51)+Adjustment!P51</f>
        <v>4.9230670999999999</v>
      </c>
      <c r="P51" s="46">
        <f>(_xlfn.FORECAST.LINEAR($P$1:$Y$1,D51:O51,$D$1:$O$1)+((Percent!P51*_xlfn.FORECAST.LINEAR($P$1:$Y$1,D51:O51,$D$1:$O$1))+Adjustment!Q51))</f>
        <v>7.7148071872662811</v>
      </c>
      <c r="Q51" s="46">
        <f>(_xlfn.FORECAST.LINEAR($P$1:$Y$1,E51:P51,$D$1:$O$1)+((Percent!Q51*_xlfn.FORECAST.LINEAR($P$1:$Y$1,E51:P51,$D$1:$O$1))+Adjustment!R51))</f>
        <v>8.3311778529533917</v>
      </c>
      <c r="R51" s="46">
        <f>(_xlfn.FORECAST.LINEAR($P$1:$Y$1,F51:Q51,$D$1:$O$1)+((Percent!R51*_xlfn.FORECAST.LINEAR($P$1:$Y$1,F51:Q51,$D$1:$O$1))+Adjustment!S51))</f>
        <v>10.487390926445537</v>
      </c>
      <c r="S51" s="46">
        <f>(_xlfn.FORECAST.LINEAR($P$1:$Y$1,G51:R51,$D$1:$O$1)+((Percent!S51*_xlfn.FORECAST.LINEAR($P$1:$Y$1,G51:R51,$D$1:$O$1))+Adjustment!T51))</f>
        <v>14.028002477005909</v>
      </c>
      <c r="T51" s="46">
        <f>(_xlfn.FORECAST.LINEAR($P$1:$Y$1,H51:S51,$D$1:$O$1)+((Percent!T51*_xlfn.FORECAST.LINEAR($P$1:$Y$1,H51:S51,$D$1:$O$1))+Adjustment!U51))</f>
        <v>17.967906267708187</v>
      </c>
      <c r="U51" s="46">
        <f>(_xlfn.FORECAST.LINEAR($P$1:$Y$1,I51:T51,$D$1:$O$1)+((Percent!U51*_xlfn.FORECAST.LINEAR($P$1:$Y$1,I51:T51,$D$1:$O$1))+Adjustment!V51))</f>
        <v>23.551739188766106</v>
      </c>
      <c r="V51" s="46">
        <f>(_xlfn.FORECAST.LINEAR($P$1:$Y$1,J51:U51,$D$1:$O$1)+((Percent!V51*_xlfn.FORECAST.LINEAR($P$1:$Y$1,J51:U51,$D$1:$O$1))+Adjustment!W51))</f>
        <v>30.106321038696098</v>
      </c>
      <c r="W51" s="46">
        <f>(_xlfn.FORECAST.LINEAR($P$1:$Y$1,K51:V51,$D$1:$O$1)+((Percent!W51*_xlfn.FORECAST.LINEAR($P$1:$Y$1,K51:V51,$D$1:$O$1))+Adjustment!X51))</f>
        <v>36.965108309517383</v>
      </c>
      <c r="X51" s="46">
        <f>(_xlfn.FORECAST.LINEAR($P$1:$Y$1,L51:W51,$D$1:$O$1)+((Percent!X51*_xlfn.FORECAST.LINEAR($P$1:$Y$1,L51:W51,$D$1:$O$1))+Adjustment!Y51))</f>
        <v>48.691121883528332</v>
      </c>
      <c r="Y51" s="46">
        <f>(_xlfn.FORECAST.LINEAR($P$1:$Y$1,M51:X51,$D$1:$O$1)+((Percent!Y51*_xlfn.FORECAST.LINEAR($P$1:$Y$1,M51:X51,$D$1:$O$1))+Adjustment!Z51))</f>
        <v>69.867582855809758</v>
      </c>
      <c r="Z51" s="37"/>
      <c r="AA51" s="37"/>
    </row>
    <row r="52" spans="1:27" ht="16.350000000000001" customHeight="1" x14ac:dyDescent="0.25">
      <c r="A52" s="13" t="s">
        <v>109</v>
      </c>
      <c r="B52" s="13" t="s">
        <v>110</v>
      </c>
      <c r="C52" s="37" t="s">
        <v>110</v>
      </c>
      <c r="D52" s="37">
        <f>Base!D52+(Base!D52*Percent!E52)+Adjustment!E52</f>
        <v>75.400000000000006</v>
      </c>
      <c r="E52" s="37">
        <f>Base!E52+(Base!E52*Percent!F52)+Adjustment!F52</f>
        <v>76.2</v>
      </c>
      <c r="F52" s="37">
        <f>Base!F52+(Base!F52*Percent!G52)+Adjustment!G52</f>
        <v>79.2</v>
      </c>
      <c r="G52" s="37">
        <f>Base!G52+(Base!G52*Percent!H52)+Adjustment!H52</f>
        <v>84.8</v>
      </c>
      <c r="H52" s="37">
        <f>Base!H52+(Base!H52*Percent!I52)+Adjustment!I52</f>
        <v>92.5</v>
      </c>
      <c r="I52" s="37">
        <f>Base!I52+(Base!I52*Percent!J52)+Adjustment!J52</f>
        <v>102.3</v>
      </c>
      <c r="J52" s="37">
        <f>Base!J52+(Base!J52*Percent!K52)+Adjustment!K52</f>
        <v>105.9</v>
      </c>
      <c r="K52" s="37">
        <f>Base!K52+(Base!K52*Percent!L52)+Adjustment!L52</f>
        <v>117.2</v>
      </c>
      <c r="L52" s="37">
        <f>Base!L52+(Base!L52*Percent!M52)+Adjustment!M52</f>
        <v>113.2</v>
      </c>
      <c r="M52" s="37">
        <f>Base!M52+(Base!M52*Percent!N52)+Adjustment!N52</f>
        <v>110.5</v>
      </c>
      <c r="N52" s="37">
        <f>Base!N52+(Base!N52*Percent!O52)+Adjustment!O52</f>
        <v>100.1</v>
      </c>
      <c r="O52" s="37">
        <f>Base!O52+(Base!O52*Percent!P52)+Adjustment!P52</f>
        <v>91.930742785714287</v>
      </c>
      <c r="P52" s="46">
        <f>(_xlfn.FORECAST.LINEAR($P$1:$Y$1,D52:O52,$D$1:$O$1)+((Percent!P52*_xlfn.FORECAST.LINEAR($P$1:$Y$1,D52:O52,$D$1:$O$1))+Adjustment!Q52))</f>
        <v>116.58188339925545</v>
      </c>
      <c r="Q52" s="46">
        <f>(_xlfn.FORECAST.LINEAR($P$1:$Y$1,E52:P52,$D$1:$O$1)+((Percent!Q52*_xlfn.FORECAST.LINEAR($P$1:$Y$1,E52:P52,$D$1:$O$1))+Adjustment!R52))</f>
        <v>111.28350247421486</v>
      </c>
      <c r="R52" s="46">
        <f>(_xlfn.FORECAST.LINEAR($P$1:$Y$1,F52:Q52,$D$1:$O$1)+((Percent!R52*_xlfn.FORECAST.LINEAR($P$1:$Y$1,F52:Q52,$D$1:$O$1))+Adjustment!S52))</f>
        <v>111.76758310478625</v>
      </c>
      <c r="S52" s="46">
        <f>(_xlfn.FORECAST.LINEAR($P$1:$Y$1,G52:R52,$D$1:$O$1)+((Percent!S52*_xlfn.FORECAST.LINEAR($P$1:$Y$1,G52:R52,$D$1:$O$1))+Adjustment!T52))</f>
        <v>112.36003894551008</v>
      </c>
      <c r="T52" s="46">
        <f>(_xlfn.FORECAST.LINEAR($P$1:$Y$1,H52:S52,$D$1:$O$1)+((Percent!T52*_xlfn.FORECAST.LINEAR($P$1:$Y$1,H52:S52,$D$1:$O$1))+Adjustment!U52))</f>
        <v>112.775277777396</v>
      </c>
      <c r="U52" s="46">
        <f>(_xlfn.FORECAST.LINEAR($P$1:$Y$1,I52:T52,$D$1:$O$1)+((Percent!U52*_xlfn.FORECAST.LINEAR($P$1:$Y$1,I52:T52,$D$1:$O$1))+Adjustment!V52))</f>
        <v>114.48789790045717</v>
      </c>
      <c r="V52" s="46">
        <f>(_xlfn.FORECAST.LINEAR($P$1:$Y$1,J52:U52,$D$1:$O$1)+((Percent!V52*_xlfn.FORECAST.LINEAR($P$1:$Y$1,J52:U52,$D$1:$O$1))+Adjustment!W52))</f>
        <v>115.24033823409304</v>
      </c>
      <c r="W52" s="46">
        <f>(_xlfn.FORECAST.LINEAR($P$1:$Y$1,K52:V52,$D$1:$O$1)+((Percent!W52*_xlfn.FORECAST.LINEAR($P$1:$Y$1,K52:V52,$D$1:$O$1))+Adjustment!X52))</f>
        <v>109.05153908218189</v>
      </c>
      <c r="X52" s="46">
        <f>(_xlfn.FORECAST.LINEAR($P$1:$Y$1,L52:W52,$D$1:$O$1)+((Percent!X52*_xlfn.FORECAST.LINEAR($P$1:$Y$1,L52:W52,$D$1:$O$1))+Adjustment!Y52))</f>
        <v>110.5161330629436</v>
      </c>
      <c r="Y52" s="46">
        <f>(_xlfn.FORECAST.LINEAR($P$1:$Y$1,M52:X52,$D$1:$O$1)+((Percent!Y52*_xlfn.FORECAST.LINEAR($P$1:$Y$1,M52:X52,$D$1:$O$1))+Adjustment!Z52))</f>
        <v>117.23749657257878</v>
      </c>
      <c r="Z52" s="37"/>
      <c r="AA52" s="37"/>
    </row>
    <row r="53" spans="1:27" ht="16.350000000000001" customHeight="1" x14ac:dyDescent="0.25">
      <c r="A53" s="14" t="s">
        <v>111</v>
      </c>
      <c r="B53" s="14" t="s">
        <v>112</v>
      </c>
      <c r="C53" s="37" t="s">
        <v>112</v>
      </c>
      <c r="D53" s="37">
        <f>Base!D53+(Base!D53*Percent!E53)+Adjustment!E53</f>
        <v>28.8</v>
      </c>
      <c r="E53" s="37">
        <f>Base!E53+(Base!E53*Percent!F53)+Adjustment!F53</f>
        <v>29.3</v>
      </c>
      <c r="F53" s="37">
        <f>Base!F53+(Base!F53*Percent!G53)+Adjustment!G53</f>
        <v>21.9</v>
      </c>
      <c r="G53" s="37">
        <f>Base!G53+(Base!G53*Percent!H53)+Adjustment!H53</f>
        <v>33.1</v>
      </c>
      <c r="H53" s="37">
        <f>Base!H53+(Base!H53*Percent!I53)+Adjustment!I53</f>
        <v>32.799999999999997</v>
      </c>
      <c r="I53" s="37">
        <f>Base!I53+(Base!I53*Percent!J53)+Adjustment!J53</f>
        <v>24.5</v>
      </c>
      <c r="J53" s="37">
        <f>Base!J53+(Base!J53*Percent!K53)+Adjustment!K53</f>
        <v>25.2</v>
      </c>
      <c r="K53" s="37">
        <f>Base!K53+(Base!K53*Percent!L53)+Adjustment!L53</f>
        <v>28.9</v>
      </c>
      <c r="L53" s="37">
        <f>Base!L53+(Base!L53*Percent!M53)+Adjustment!M53</f>
        <v>28.1</v>
      </c>
      <c r="M53" s="37">
        <f>Base!M53+(Base!M53*Percent!N53)+Adjustment!N53</f>
        <v>27.4</v>
      </c>
      <c r="N53" s="37">
        <f>Base!N53+(Base!N53*Percent!O53)+Adjustment!O53</f>
        <v>24.9</v>
      </c>
      <c r="O53" s="37">
        <f>Base!O53+(Base!O53*Percent!P53)+Adjustment!P53</f>
        <v>36.973238628571423</v>
      </c>
      <c r="P53" s="46">
        <f>(_xlfn.FORECAST.LINEAR($P$1:$Y$1,D53:O53,$D$1:$O$1)+((Percent!P53*_xlfn.FORECAST.LINEAR($P$1:$Y$1,D53:O53,$D$1:$O$1))+Adjustment!Q53))</f>
        <v>30.776447172341861</v>
      </c>
      <c r="Q53" s="46">
        <f>(_xlfn.FORECAST.LINEAR($P$1:$Y$1,E53:P53,$D$1:$O$1)+((Percent!Q53*_xlfn.FORECAST.LINEAR($P$1:$Y$1,E53:P53,$D$1:$O$1))+Adjustment!R53))</f>
        <v>28.85363752131628</v>
      </c>
      <c r="R53" s="46">
        <f>(_xlfn.FORECAST.LINEAR($P$1:$Y$1,F53:Q53,$D$1:$O$1)+((Percent!R53*_xlfn.FORECAST.LINEAR($P$1:$Y$1,F53:Q53,$D$1:$O$1))+Adjustment!S53))</f>
        <v>29.124802577440477</v>
      </c>
      <c r="S53" s="46">
        <f>(_xlfn.FORECAST.LINEAR($P$1:$Y$1,G53:R53,$D$1:$O$1)+((Percent!S53*_xlfn.FORECAST.LINEAR($P$1:$Y$1,G53:R53,$D$1:$O$1))+Adjustment!T53))</f>
        <v>28.139140236646703</v>
      </c>
      <c r="T53" s="46">
        <f>(_xlfn.FORECAST.LINEAR($P$1:$Y$1,H53:S53,$D$1:$O$1)+((Percent!T53*_xlfn.FORECAST.LINEAR($P$1:$Y$1,H53:S53,$D$1:$O$1))+Adjustment!U53))</f>
        <v>29.432012776201219</v>
      </c>
      <c r="U53" s="46">
        <f>(_xlfn.FORECAST.LINEAR($P$1:$Y$1,I53:T53,$D$1:$O$1)+((Percent!U53*_xlfn.FORECAST.LINEAR($P$1:$Y$1,I53:T53,$D$1:$O$1))+Adjustment!V53))</f>
        <v>32.44475230725152</v>
      </c>
      <c r="V53" s="46">
        <f>(_xlfn.FORECAST.LINEAR($P$1:$Y$1,J53:U53,$D$1:$O$1)+((Percent!V53*_xlfn.FORECAST.LINEAR($P$1:$Y$1,J53:U53,$D$1:$O$1))+Adjustment!W53))</f>
        <v>33.452209354502287</v>
      </c>
      <c r="W53" s="46">
        <f>(_xlfn.FORECAST.LINEAR($P$1:$Y$1,K53:V53,$D$1:$O$1)+((Percent!W53*_xlfn.FORECAST.LINEAR($P$1:$Y$1,K53:V53,$D$1:$O$1))+Adjustment!X53))</f>
        <v>32.072822604824985</v>
      </c>
      <c r="X53" s="46">
        <f>(_xlfn.FORECAST.LINEAR($P$1:$Y$1,L53:W53,$D$1:$O$1)+((Percent!X53*_xlfn.FORECAST.LINEAR($P$1:$Y$1,L53:W53,$D$1:$O$1))+Adjustment!Y53))</f>
        <v>32.780116387175909</v>
      </c>
      <c r="Y53" s="46">
        <f>(_xlfn.FORECAST.LINEAR($P$1:$Y$1,M53:X53,$D$1:$O$1)+((Percent!Y53*_xlfn.FORECAST.LINEAR($P$1:$Y$1,M53:X53,$D$1:$O$1))+Adjustment!Z53))</f>
        <v>34.826252071071515</v>
      </c>
      <c r="Z53" s="37"/>
      <c r="AA53" s="37"/>
    </row>
    <row r="54" spans="1:27" ht="16.350000000000001" customHeight="1" x14ac:dyDescent="0.25">
      <c r="A54" s="14" t="s">
        <v>113</v>
      </c>
      <c r="B54" s="14" t="s">
        <v>114</v>
      </c>
      <c r="C54" s="37" t="s">
        <v>114</v>
      </c>
      <c r="D54" s="37">
        <f>Base!D54+(Base!D54*Percent!E54)+Adjustment!E54</f>
        <v>1016.9</v>
      </c>
      <c r="E54" s="37">
        <f>Base!E54+(Base!E54*Percent!F54)+Adjustment!F54</f>
        <v>1061.4000000000001</v>
      </c>
      <c r="F54" s="37">
        <f>Base!F54+(Base!F54*Percent!G54)+Adjustment!G54</f>
        <v>1128.9000000000001</v>
      </c>
      <c r="G54" s="37">
        <f>Base!G54+(Base!G54*Percent!H54)+Adjustment!H54</f>
        <v>1209</v>
      </c>
      <c r="H54" s="37">
        <f>Base!H54+(Base!H54*Percent!I54)+Adjustment!I54</f>
        <v>1314.1</v>
      </c>
      <c r="I54" s="37">
        <f>Base!I54+(Base!I54*Percent!J54)+Adjustment!J54</f>
        <v>1402.9</v>
      </c>
      <c r="J54" s="37">
        <f>Base!J54+(Base!J54*Percent!K54)+Adjustment!K54</f>
        <v>1499</v>
      </c>
      <c r="K54" s="37">
        <f>Base!K54+(Base!K54*Percent!L54)+Adjustment!L54</f>
        <v>1682.7</v>
      </c>
      <c r="L54" s="37">
        <f>Base!L54+(Base!L54*Percent!M54)+Adjustment!M54</f>
        <v>1692.1</v>
      </c>
      <c r="M54" s="37">
        <f>Base!M54+(Base!M54*Percent!N54)+Adjustment!N54</f>
        <v>1791.3</v>
      </c>
      <c r="N54" s="37">
        <f>Base!N54+(Base!N54*Percent!O54)+Adjustment!O54</f>
        <v>1799.8</v>
      </c>
      <c r="O54" s="37">
        <f>Base!O54+(Base!O54*Percent!P54)+Adjustment!P54</f>
        <v>1820.3291779142858</v>
      </c>
      <c r="P54" s="46">
        <f>(_xlfn.FORECAST.LINEAR($P$1:$Y$1,D54:O54,$D$1:$O$1)+((Percent!P54*_xlfn.FORECAST.LINEAR($P$1:$Y$1,D54:O54,$D$1:$O$1))+Adjustment!Q54))</f>
        <v>2084.1442984708065</v>
      </c>
      <c r="Q54" s="46">
        <f>(_xlfn.FORECAST.LINEAR($P$1:$Y$1,E54:P54,$D$1:$O$1)+((Percent!Q54*_xlfn.FORECAST.LINEAR($P$1:$Y$1,E54:P54,$D$1:$O$1))+Adjustment!R54))</f>
        <v>2009.1397388812834</v>
      </c>
      <c r="R54" s="46">
        <f>(_xlfn.FORECAST.LINEAR($P$1:$Y$1,F54:Q54,$D$1:$O$1)+((Percent!R54*_xlfn.FORECAST.LINEAR($P$1:$Y$1,F54:Q54,$D$1:$O$1))+Adjustment!S54))</f>
        <v>2119.0158144357056</v>
      </c>
      <c r="S54" s="46">
        <f>(_xlfn.FORECAST.LINEAR($P$1:$Y$1,G54:R54,$D$1:$O$1)+((Percent!S54*_xlfn.FORECAST.LINEAR($P$1:$Y$1,G54:R54,$D$1:$O$1))+Adjustment!T54))</f>
        <v>2276.2021353485356</v>
      </c>
      <c r="T54" s="46">
        <f>(_xlfn.FORECAST.LINEAR($P$1:$Y$1,H54:S54,$D$1:$O$1)+((Percent!T54*_xlfn.FORECAST.LINEAR($P$1:$Y$1,H54:S54,$D$1:$O$1))+Adjustment!U54))</f>
        <v>2486.7790678066376</v>
      </c>
      <c r="U54" s="46">
        <f>(_xlfn.FORECAST.LINEAR($P$1:$Y$1,I54:T54,$D$1:$O$1)+((Percent!U54*_xlfn.FORECAST.LINEAR($P$1:$Y$1,I54:T54,$D$1:$O$1))+Adjustment!V54))</f>
        <v>2804.5711995997535</v>
      </c>
      <c r="V54" s="46">
        <f>(_xlfn.FORECAST.LINEAR($P$1:$Y$1,J54:U54,$D$1:$O$1)+((Percent!V54*_xlfn.FORECAST.LINEAR($P$1:$Y$1,J54:U54,$D$1:$O$1))+Adjustment!W54))</f>
        <v>3169.835333670816</v>
      </c>
      <c r="W54" s="46">
        <f>(_xlfn.FORECAST.LINEAR($P$1:$Y$1,K54:V54,$D$1:$O$1)+((Percent!W54*_xlfn.FORECAST.LINEAR($P$1:$Y$1,K54:V54,$D$1:$O$1))+Adjustment!X54))</f>
        <v>3443.8906500190155</v>
      </c>
      <c r="X54" s="46">
        <f>(_xlfn.FORECAST.LINEAR($P$1:$Y$1,L54:W54,$D$1:$O$1)+((Percent!X54*_xlfn.FORECAST.LINEAR($P$1:$Y$1,L54:W54,$D$1:$O$1))+Adjustment!Y54))</f>
        <v>4034.9573537070164</v>
      </c>
      <c r="Y54" s="46">
        <f>(_xlfn.FORECAST.LINEAR($P$1:$Y$1,M54:X54,$D$1:$O$1)+((Percent!Y54*_xlfn.FORECAST.LINEAR($P$1:$Y$1,M54:X54,$D$1:$O$1))+Adjustment!Z54))</f>
        <v>5077.8866903857961</v>
      </c>
      <c r="Z54" s="37"/>
      <c r="AA54" s="37"/>
    </row>
    <row r="55" spans="1:27" ht="16.350000000000001" customHeight="1" x14ac:dyDescent="0.25">
      <c r="A55" s="15" t="s">
        <v>115</v>
      </c>
      <c r="B55" s="15" t="s">
        <v>116</v>
      </c>
      <c r="C55" s="37" t="s">
        <v>116</v>
      </c>
      <c r="D55" s="37">
        <f>Base!D55+(Base!D55*Percent!E55)+Adjustment!E55</f>
        <v>456</v>
      </c>
      <c r="E55" s="37">
        <f>Base!E55+(Base!E55*Percent!F55)+Adjustment!F55</f>
        <v>474.7</v>
      </c>
      <c r="F55" s="37">
        <f>Base!F55+(Base!F55*Percent!G55)+Adjustment!G55</f>
        <v>495.5</v>
      </c>
      <c r="G55" s="37">
        <f>Base!G55+(Base!G55*Percent!H55)+Adjustment!H55</f>
        <v>523.29999999999995</v>
      </c>
      <c r="H55" s="37">
        <f>Base!H55+(Base!H55*Percent!I55)+Adjustment!I55</f>
        <v>548.5</v>
      </c>
      <c r="I55" s="37">
        <f>Base!I55+(Base!I55*Percent!J55)+Adjustment!J55</f>
        <v>586.1</v>
      </c>
      <c r="J55" s="37">
        <f>Base!J55+(Base!J55*Percent!K55)+Adjustment!K55</f>
        <v>617</v>
      </c>
      <c r="K55" s="37">
        <f>Base!K55+(Base!K55*Percent!L55)+Adjustment!L55</f>
        <v>682.9</v>
      </c>
      <c r="L55" s="37">
        <f>Base!L55+(Base!L55*Percent!M55)+Adjustment!M55</f>
        <v>706.7</v>
      </c>
      <c r="M55" s="37">
        <f>Base!M55+(Base!M55*Percent!N55)+Adjustment!N55</f>
        <v>730.8</v>
      </c>
      <c r="N55" s="37">
        <f>Base!N55+(Base!N55*Percent!O55)+Adjustment!O55</f>
        <v>773.3</v>
      </c>
      <c r="O55" s="37">
        <f>Base!O55+(Base!O55*Percent!P55)+Adjustment!P55</f>
        <v>817.32960935714289</v>
      </c>
      <c r="P55" s="46">
        <f>(_xlfn.FORECAST.LINEAR($P$1:$Y$1,D55:O55,$D$1:$O$1)+((Percent!P55*_xlfn.FORECAST.LINEAR($P$1:$Y$1,D55:O55,$D$1:$O$1))+Adjustment!Q55))</f>
        <v>880.17193723534388</v>
      </c>
      <c r="Q55" s="46">
        <f>(_xlfn.FORECAST.LINEAR($P$1:$Y$1,E55:P55,$D$1:$O$1)+((Percent!Q55*_xlfn.FORECAST.LINEAR($P$1:$Y$1,E55:P55,$D$1:$O$1))+Adjustment!R55))</f>
        <v>847.91503851956179</v>
      </c>
      <c r="R55" s="46">
        <f>(_xlfn.FORECAST.LINEAR($P$1:$Y$1,F55:Q55,$D$1:$O$1)+((Percent!R55*_xlfn.FORECAST.LINEAR($P$1:$Y$1,F55:Q55,$D$1:$O$1))+Adjustment!S55))</f>
        <v>898.43760902251302</v>
      </c>
      <c r="S55" s="46">
        <f>(_xlfn.FORECAST.LINEAR($P$1:$Y$1,G55:R55,$D$1:$O$1)+((Percent!S55*_xlfn.FORECAST.LINEAR($P$1:$Y$1,G55:R55,$D$1:$O$1))+Adjustment!T55))</f>
        <v>971.95973489263224</v>
      </c>
      <c r="T55" s="46">
        <f>(_xlfn.FORECAST.LINEAR($P$1:$Y$1,H55:S55,$D$1:$O$1)+((Percent!T55*_xlfn.FORECAST.LINEAR($P$1:$Y$1,H55:S55,$D$1:$O$1))+Adjustment!U55))</f>
        <v>1072.2898077296636</v>
      </c>
      <c r="U55" s="46">
        <f>(_xlfn.FORECAST.LINEAR($P$1:$Y$1,I55:T55,$D$1:$O$1)+((Percent!U55*_xlfn.FORECAST.LINEAR($P$1:$Y$1,I55:T55,$D$1:$O$1))+Adjustment!V55))</f>
        <v>1219.5131959723592</v>
      </c>
      <c r="V55" s="46">
        <f>(_xlfn.FORECAST.LINEAR($P$1:$Y$1,J55:U55,$D$1:$O$1)+((Percent!V55*_xlfn.FORECAST.LINEAR($P$1:$Y$1,J55:U55,$D$1:$O$1))+Adjustment!W55))</f>
        <v>1391.7768809548725</v>
      </c>
      <c r="W55" s="46">
        <f>(_xlfn.FORECAST.LINEAR($P$1:$Y$1,K55:V55,$D$1:$O$1)+((Percent!W55*_xlfn.FORECAST.LINEAR($P$1:$Y$1,K55:V55,$D$1:$O$1))+Adjustment!X55))</f>
        <v>1524.7526620577576</v>
      </c>
      <c r="X55" s="46">
        <f>(_xlfn.FORECAST.LINEAR($P$1:$Y$1,L55:W55,$D$1:$O$1)+((Percent!X55*_xlfn.FORECAST.LINEAR($P$1:$Y$1,L55:W55,$D$1:$O$1))+Adjustment!Y55))</f>
        <v>1794.4864640210699</v>
      </c>
      <c r="Y55" s="46">
        <f>(_xlfn.FORECAST.LINEAR($P$1:$Y$1,M55:X55,$D$1:$O$1)+((Percent!Y55*_xlfn.FORECAST.LINEAR($P$1:$Y$1,M55:X55,$D$1:$O$1))+Adjustment!Z55))</f>
        <v>2273.2668925794874</v>
      </c>
      <c r="Z55" s="37"/>
      <c r="AA55" s="37"/>
    </row>
    <row r="56" spans="1:27" ht="16.350000000000001" customHeight="1" x14ac:dyDescent="0.25">
      <c r="A56" s="23" t="s">
        <v>117</v>
      </c>
      <c r="B56" s="23" t="s">
        <v>118</v>
      </c>
      <c r="C56" s="37" t="s">
        <v>118</v>
      </c>
      <c r="D56" s="37">
        <f>Base!D56+(Base!D56*Percent!E56)+Adjustment!E56</f>
        <v>376.5</v>
      </c>
      <c r="E56" s="37">
        <f>Base!E56+(Base!E56*Percent!F56)+Adjustment!F56</f>
        <v>390.3</v>
      </c>
      <c r="F56" s="37">
        <f>Base!F56+(Base!F56*Percent!G56)+Adjustment!G56</f>
        <v>404</v>
      </c>
      <c r="G56" s="37">
        <f>Base!G56+(Base!G56*Percent!H56)+Adjustment!H56</f>
        <v>421.5</v>
      </c>
      <c r="H56" s="37">
        <f>Base!H56+(Base!H56*Percent!I56)+Adjustment!I56</f>
        <v>440.4</v>
      </c>
      <c r="I56" s="37">
        <f>Base!I56+(Base!I56*Percent!J56)+Adjustment!J56</f>
        <v>468.5</v>
      </c>
      <c r="J56" s="37">
        <f>Base!J56+(Base!J56*Percent!K56)+Adjustment!K56</f>
        <v>493.5</v>
      </c>
      <c r="K56" s="37">
        <f>Base!K56+(Base!K56*Percent!L56)+Adjustment!L56</f>
        <v>532.70000000000005</v>
      </c>
      <c r="L56" s="37">
        <f>Base!L56+(Base!L56*Percent!M56)+Adjustment!M56</f>
        <v>558.79999999999995</v>
      </c>
      <c r="M56" s="37">
        <f>Base!M56+(Base!M56*Percent!N56)+Adjustment!N56</f>
        <v>510.6</v>
      </c>
      <c r="N56" s="37">
        <f>Base!N56+(Base!N56*Percent!O56)+Adjustment!O56</f>
        <v>511.1</v>
      </c>
      <c r="O56" s="37">
        <f>Base!O56+(Base!O56*Percent!P56)+Adjustment!P56</f>
        <v>623.32057731428574</v>
      </c>
      <c r="P56" s="46">
        <f>(_xlfn.FORECAST.LINEAR($P$1:$Y$1,D56:O56,$D$1:$O$1)+((Percent!P56*_xlfn.FORECAST.LINEAR($P$1:$Y$1,D56:O56,$D$1:$O$1))+Adjustment!Q56))</f>
        <v>631.74014626422831</v>
      </c>
      <c r="Q56" s="46">
        <f>(_xlfn.FORECAST.LINEAR($P$1:$Y$1,E56:P56,$D$1:$O$1)+((Percent!Q56*_xlfn.FORECAST.LINEAR($P$1:$Y$1,E56:P56,$D$1:$O$1))+Adjustment!R56))</f>
        <v>602.18648522797105</v>
      </c>
      <c r="R56" s="46">
        <f>(_xlfn.FORECAST.LINEAR($P$1:$Y$1,F56:Q56,$D$1:$O$1)+((Percent!R56*_xlfn.FORECAST.LINEAR($P$1:$Y$1,F56:Q56,$D$1:$O$1))+Adjustment!S56))</f>
        <v>625.6673610592768</v>
      </c>
      <c r="S56" s="46">
        <f>(_xlfn.FORECAST.LINEAR($P$1:$Y$1,G56:R56,$D$1:$O$1)+((Percent!S56*_xlfn.FORECAST.LINEAR($P$1:$Y$1,G56:R56,$D$1:$O$1))+Adjustment!T56))</f>
        <v>661.69677913149303</v>
      </c>
      <c r="T56" s="46">
        <f>(_xlfn.FORECAST.LINEAR($P$1:$Y$1,H56:S56,$D$1:$O$1)+((Percent!T56*_xlfn.FORECAST.LINEAR($P$1:$Y$1,H56:S56,$D$1:$O$1))+Adjustment!U56))</f>
        <v>710.93309707342576</v>
      </c>
      <c r="U56" s="46">
        <f>(_xlfn.FORECAST.LINEAR($P$1:$Y$1,I56:T56,$D$1:$O$1)+((Percent!U56*_xlfn.FORECAST.LINEAR($P$1:$Y$1,I56:T56,$D$1:$O$1))+Adjustment!V56))</f>
        <v>784.96788456978277</v>
      </c>
      <c r="V56" s="46">
        <f>(_xlfn.FORECAST.LINEAR($P$1:$Y$1,J56:U56,$D$1:$O$1)+((Percent!V56*_xlfn.FORECAST.LINEAR($P$1:$Y$1,J56:U56,$D$1:$O$1))+Adjustment!W56))</f>
        <v>868.29786761920809</v>
      </c>
      <c r="W56" s="46">
        <f>(_xlfn.FORECAST.LINEAR($P$1:$Y$1,K56:V56,$D$1:$O$1)+((Percent!W56*_xlfn.FORECAST.LINEAR($P$1:$Y$1,K56:V56,$D$1:$O$1))+Adjustment!X56))</f>
        <v>922.6292380620315</v>
      </c>
      <c r="X56" s="46">
        <f>(_xlfn.FORECAST.LINEAR($P$1:$Y$1,L56:W56,$D$1:$O$1)+((Percent!X56*_xlfn.FORECAST.LINEAR($P$1:$Y$1,L56:W56,$D$1:$O$1))+Adjustment!Y56))</f>
        <v>1052.8266824085904</v>
      </c>
      <c r="Y56" s="46">
        <f>(_xlfn.FORECAST.LINEAR($P$1:$Y$1,M56:X56,$D$1:$O$1)+((Percent!Y56*_xlfn.FORECAST.LINEAR($P$1:$Y$1,M56:X56,$D$1:$O$1))+Adjustment!Z56))</f>
        <v>1301.6063709277551</v>
      </c>
      <c r="Z56" s="37"/>
      <c r="AA56" s="37"/>
    </row>
    <row r="57" spans="1:27" ht="16.350000000000001" customHeight="1" x14ac:dyDescent="0.25">
      <c r="A57" s="24" t="s">
        <v>119</v>
      </c>
      <c r="B57" s="24" t="s">
        <v>120</v>
      </c>
      <c r="C57" s="37" t="s">
        <v>120</v>
      </c>
      <c r="D57" s="37">
        <f>Base!D57+(Base!D57*Percent!E57)+Adjustment!E57</f>
        <v>65.400000000000006</v>
      </c>
      <c r="E57" s="37">
        <f>Base!E57+(Base!E57*Percent!F57)+Adjustment!F57</f>
        <v>71</v>
      </c>
      <c r="F57" s="37">
        <f>Base!F57+(Base!F57*Percent!G57)+Adjustment!G57</f>
        <v>77.400000000000006</v>
      </c>
      <c r="G57" s="37">
        <f>Base!G57+(Base!G57*Percent!H57)+Adjustment!H57</f>
        <v>85.2</v>
      </c>
      <c r="H57" s="37">
        <f>Base!H57+(Base!H57*Percent!I57)+Adjustment!I57</f>
        <v>91.8</v>
      </c>
      <c r="I57" s="37">
        <f>Base!I57+(Base!I57*Percent!J57)+Adjustment!J57</f>
        <v>98.3</v>
      </c>
      <c r="J57" s="37">
        <f>Base!J57+(Base!J57*Percent!K57)+Adjustment!K57</f>
        <v>105.8</v>
      </c>
      <c r="K57" s="37">
        <f>Base!K57+(Base!K57*Percent!L57)+Adjustment!L57</f>
        <v>116.2</v>
      </c>
      <c r="L57" s="37">
        <f>Base!L57+(Base!L57*Percent!M57)+Adjustment!M57</f>
        <v>124.6</v>
      </c>
      <c r="M57" s="37">
        <f>Base!M57+(Base!M57*Percent!N57)+Adjustment!N57</f>
        <v>118.1</v>
      </c>
      <c r="N57" s="37">
        <f>Base!N57+(Base!N57*Percent!O57)+Adjustment!O57</f>
        <v>121.8</v>
      </c>
      <c r="O57" s="37">
        <f>Base!O57+(Base!O57*Percent!P57)+Adjustment!P57</f>
        <v>137.74540804285715</v>
      </c>
      <c r="P57" s="46">
        <f>(_xlfn.FORECAST.LINEAR($P$1:$Y$1,D57:O57,$D$1:$O$1)+((Percent!P57*_xlfn.FORECAST.LINEAR($P$1:$Y$1,D57:O57,$D$1:$O$1))+Adjustment!Q57))</f>
        <v>150.28795004186671</v>
      </c>
      <c r="Q57" s="46">
        <f>(_xlfn.FORECAST.LINEAR($P$1:$Y$1,E57:P57,$D$1:$O$1)+((Percent!Q57*_xlfn.FORECAST.LINEAR($P$1:$Y$1,E57:P57,$D$1:$O$1))+Adjustment!R57))</f>
        <v>144.15236782984917</v>
      </c>
      <c r="R57" s="46">
        <f>(_xlfn.FORECAST.LINEAR($P$1:$Y$1,F57:Q57,$D$1:$O$1)+((Percent!R57*_xlfn.FORECAST.LINEAR($P$1:$Y$1,F57:Q57,$D$1:$O$1))+Adjustment!S57))</f>
        <v>152.37859448186157</v>
      </c>
      <c r="S57" s="46">
        <f>(_xlfn.FORECAST.LINEAR($P$1:$Y$1,G57:R57,$D$1:$O$1)+((Percent!S57*_xlfn.FORECAST.LINEAR($P$1:$Y$1,G57:R57,$D$1:$O$1))+Adjustment!T57))</f>
        <v>164.31141289123653</v>
      </c>
      <c r="T57" s="46">
        <f>(_xlfn.FORECAST.LINEAR($P$1:$Y$1,H57:S57,$D$1:$O$1)+((Percent!T57*_xlfn.FORECAST.LINEAR($P$1:$Y$1,H57:S57,$D$1:$O$1))+Adjustment!U57))</f>
        <v>180.83502668560237</v>
      </c>
      <c r="U57" s="46">
        <f>(_xlfn.FORECAST.LINEAR($P$1:$Y$1,I57:T57,$D$1:$O$1)+((Percent!U57*_xlfn.FORECAST.LINEAR($P$1:$Y$1,I57:T57,$D$1:$O$1))+Adjustment!V57))</f>
        <v>205.55140861648354</v>
      </c>
      <c r="V57" s="46">
        <f>(_xlfn.FORECAST.LINEAR($P$1:$Y$1,J57:U57,$D$1:$O$1)+((Percent!V57*_xlfn.FORECAST.LINEAR($P$1:$Y$1,J57:U57,$D$1:$O$1))+Adjustment!W57))</f>
        <v>234.45842627318601</v>
      </c>
      <c r="W57" s="46">
        <f>(_xlfn.FORECAST.LINEAR($P$1:$Y$1,K57:V57,$D$1:$O$1)+((Percent!W57*_xlfn.FORECAST.LINEAR($P$1:$Y$1,K57:V57,$D$1:$O$1))+Adjustment!X57))</f>
        <v>257.58657030245945</v>
      </c>
      <c r="X57" s="46">
        <f>(_xlfn.FORECAST.LINEAR($P$1:$Y$1,L57:W57,$D$1:$O$1)+((Percent!X57*_xlfn.FORECAST.LINEAR($P$1:$Y$1,L57:W57,$D$1:$O$1))+Adjustment!Y57))</f>
        <v>304.21231671018074</v>
      </c>
      <c r="Y57" s="46">
        <f>(_xlfn.FORECAST.LINEAR($P$1:$Y$1,M57:X57,$D$1:$O$1)+((Percent!Y57*_xlfn.FORECAST.LINEAR($P$1:$Y$1,M57:X57,$D$1:$O$1))+Adjustment!Z57))</f>
        <v>389.3364010543479</v>
      </c>
      <c r="Z57" s="37"/>
      <c r="AA57" s="37"/>
    </row>
    <row r="58" spans="1:27" ht="16.350000000000001" customHeight="1" x14ac:dyDescent="0.25">
      <c r="A58" s="7" t="s">
        <v>121</v>
      </c>
      <c r="B58" s="7" t="s">
        <v>122</v>
      </c>
      <c r="C58" s="37" t="s">
        <v>122</v>
      </c>
      <c r="D58" s="37">
        <f>Base!D58+(Base!D58*Percent!E58)+Adjustment!E58</f>
        <v>14</v>
      </c>
      <c r="E58" s="37">
        <f>Base!E58+(Base!E58*Percent!F58)+Adjustment!F58</f>
        <v>13.4</v>
      </c>
      <c r="F58" s="37">
        <f>Base!F58+(Base!F58*Percent!G58)+Adjustment!G58</f>
        <v>14.1</v>
      </c>
      <c r="G58" s="37">
        <f>Base!G58+(Base!G58*Percent!H58)+Adjustment!H58</f>
        <v>16.600000000000001</v>
      </c>
      <c r="H58" s="37">
        <f>Base!H58+(Base!H58*Percent!I58)+Adjustment!I58</f>
        <v>16.399999999999999</v>
      </c>
      <c r="I58" s="37">
        <f>Base!I58+(Base!I58*Percent!J58)+Adjustment!J58</f>
        <v>19.399999999999999</v>
      </c>
      <c r="J58" s="37">
        <f>Base!J58+(Base!J58*Percent!K58)+Adjustment!K58</f>
        <v>17.8</v>
      </c>
      <c r="K58" s="37">
        <f>Base!K58+(Base!K58*Percent!L58)+Adjustment!L58</f>
        <v>34.1</v>
      </c>
      <c r="L58" s="37">
        <f>Base!L58+(Base!L58*Percent!M58)+Adjustment!M58</f>
        <v>23.3</v>
      </c>
      <c r="M58" s="37">
        <f>Base!M58+(Base!M58*Percent!N58)+Adjustment!N58</f>
        <v>102.1</v>
      </c>
      <c r="N58" s="37">
        <f>Base!N58+(Base!N58*Percent!O58)+Adjustment!O58</f>
        <v>140.4</v>
      </c>
      <c r="O58" s="37">
        <f>Base!O58+(Base!O58*Percent!P58)+Adjustment!P58</f>
        <v>56.364094757142858</v>
      </c>
      <c r="P58" s="46">
        <f>(_xlfn.FORECAST.LINEAR($P$1:$Y$1,D58:O58,$D$1:$O$1)+((Percent!P58*_xlfn.FORECAST.LINEAR($P$1:$Y$1,D58:O58,$D$1:$O$1))+Adjustment!Q58))</f>
        <v>98.238764262514408</v>
      </c>
      <c r="Q58" s="46">
        <f>(_xlfn.FORECAST.LINEAR($P$1:$Y$1,E58:P58,$D$1:$O$1)+((Percent!Q58*_xlfn.FORECAST.LINEAR($P$1:$Y$1,E58:P58,$D$1:$O$1))+Adjustment!R58))</f>
        <v>101.65017371906811</v>
      </c>
      <c r="R58" s="46">
        <f>(_xlfn.FORECAST.LINEAR($P$1:$Y$1,F58:Q58,$D$1:$O$1)+((Percent!R58*_xlfn.FORECAST.LINEAR($P$1:$Y$1,F58:Q58,$D$1:$O$1))+Adjustment!S58))</f>
        <v>120.46382511495428</v>
      </c>
      <c r="S58" s="46">
        <f>(_xlfn.FORECAST.LINEAR($P$1:$Y$1,G58:R58,$D$1:$O$1)+((Percent!S58*_xlfn.FORECAST.LINEAR($P$1:$Y$1,G58:R58,$D$1:$O$1))+Adjustment!T58))</f>
        <v>146.0175438830924</v>
      </c>
      <c r="T58" s="46">
        <f>(_xlfn.FORECAST.LINEAR($P$1:$Y$1,H58:S58,$D$1:$O$1)+((Percent!T58*_xlfn.FORECAST.LINEAR($P$1:$Y$1,H58:S58,$D$1:$O$1))+Adjustment!U58))</f>
        <v>180.5712144859566</v>
      </c>
      <c r="U58" s="46">
        <f>(_xlfn.FORECAST.LINEAR($P$1:$Y$1,I58:T58,$D$1:$O$1)+((Percent!U58*_xlfn.FORECAST.LINEAR($P$1:$Y$1,I58:T58,$D$1:$O$1))+Adjustment!V58))</f>
        <v>229.04532128674543</v>
      </c>
      <c r="V58" s="46">
        <f>(_xlfn.FORECAST.LINEAR($P$1:$Y$1,J58:U58,$D$1:$O$1)+((Percent!V58*_xlfn.FORECAST.LINEAR($P$1:$Y$1,J58:U58,$D$1:$O$1))+Adjustment!W58))</f>
        <v>289.08066749984977</v>
      </c>
      <c r="W58" s="46">
        <f>(_xlfn.FORECAST.LINEAR($P$1:$Y$1,K58:V58,$D$1:$O$1)+((Percent!W58*_xlfn.FORECAST.LINEAR($P$1:$Y$1,K58:V58,$D$1:$O$1))+Adjustment!X58))</f>
        <v>344.61187472970073</v>
      </c>
      <c r="X58" s="46">
        <f>(_xlfn.FORECAST.LINEAR($P$1:$Y$1,L58:W58,$D$1:$O$1)+((Percent!X58*_xlfn.FORECAST.LINEAR($P$1:$Y$1,L58:W58,$D$1:$O$1))+Adjustment!Y58))</f>
        <v>437.5562580705087</v>
      </c>
      <c r="Y58" s="46">
        <f>(_xlfn.FORECAST.LINEAR($P$1:$Y$1,M58:X58,$D$1:$O$1)+((Percent!Y58*_xlfn.FORECAST.LINEAR($P$1:$Y$1,M58:X58,$D$1:$O$1))+Adjustment!Z58))</f>
        <v>582.45020660354703</v>
      </c>
      <c r="Z58" s="37"/>
      <c r="AA58" s="37"/>
    </row>
    <row r="59" spans="1:27" ht="16.350000000000001" customHeight="1" x14ac:dyDescent="0.25">
      <c r="A59" s="8" t="s">
        <v>123</v>
      </c>
      <c r="B59" s="8" t="s">
        <v>124</v>
      </c>
      <c r="C59" s="37" t="s">
        <v>124</v>
      </c>
      <c r="D59" s="37">
        <f>Base!D59+(Base!D59*Percent!E59)+Adjustment!E59</f>
        <v>230.9</v>
      </c>
      <c r="E59" s="37">
        <f>Base!E59+(Base!E59*Percent!F59)+Adjustment!F59</f>
        <v>249.4</v>
      </c>
      <c r="F59" s="37">
        <f>Base!F59+(Base!F59*Percent!G59)+Adjustment!G59</f>
        <v>269.39999999999998</v>
      </c>
      <c r="G59" s="37">
        <f>Base!G59+(Base!G59*Percent!H59)+Adjustment!H59</f>
        <v>298.60000000000002</v>
      </c>
      <c r="H59" s="37">
        <f>Base!H59+(Base!H59*Percent!I59)+Adjustment!I59</f>
        <v>329.8</v>
      </c>
      <c r="I59" s="37">
        <f>Base!I59+(Base!I59*Percent!J59)+Adjustment!J59</f>
        <v>375.4</v>
      </c>
      <c r="J59" s="37">
        <f>Base!J59+(Base!J59*Percent!K59)+Adjustment!K59</f>
        <v>390.8</v>
      </c>
      <c r="K59" s="37">
        <f>Base!K59+(Base!K59*Percent!L59)+Adjustment!L59</f>
        <v>430.1</v>
      </c>
      <c r="L59" s="37">
        <f>Base!L59+(Base!L59*Percent!M59)+Adjustment!M59</f>
        <v>451.6</v>
      </c>
      <c r="M59" s="37">
        <f>Base!M59+(Base!M59*Percent!N59)+Adjustment!N59</f>
        <v>485.7</v>
      </c>
      <c r="N59" s="37">
        <f>Base!N59+(Base!N59*Percent!O59)+Adjustment!O59</f>
        <v>472.1</v>
      </c>
      <c r="O59" s="37">
        <f>Base!O59+(Base!O59*Percent!P59)+Adjustment!P59</f>
        <v>500.04295830000001</v>
      </c>
      <c r="P59" s="46">
        <f>(_xlfn.FORECAST.LINEAR($P$1:$Y$1,D59:O59,$D$1:$O$1)+((Percent!P59*_xlfn.FORECAST.LINEAR($P$1:$Y$1,D59:O59,$D$1:$O$1))+Adjustment!Q59))</f>
        <v>575.60528152065149</v>
      </c>
      <c r="Q59" s="46">
        <f>(_xlfn.FORECAST.LINEAR($P$1:$Y$1,E59:P59,$D$1:$O$1)+((Percent!Q59*_xlfn.FORECAST.LINEAR($P$1:$Y$1,E59:P59,$D$1:$O$1))+Adjustment!R59))</f>
        <v>555.7013650442866</v>
      </c>
      <c r="R59" s="46">
        <f>(_xlfn.FORECAST.LINEAR($P$1:$Y$1,F59:Q59,$D$1:$O$1)+((Percent!R59*_xlfn.FORECAST.LINEAR($P$1:$Y$1,F59:Q59,$D$1:$O$1))+Adjustment!S59))</f>
        <v>592.20820833151333</v>
      </c>
      <c r="S59" s="46">
        <f>(_xlfn.FORECAST.LINEAR($P$1:$Y$1,G59:R59,$D$1:$O$1)+((Percent!S59*_xlfn.FORECAST.LINEAR($P$1:$Y$1,G59:R59,$D$1:$O$1))+Adjustment!T59))</f>
        <v>642.65501827906246</v>
      </c>
      <c r="T59" s="46">
        <f>(_xlfn.FORECAST.LINEAR($P$1:$Y$1,H59:S59,$D$1:$O$1)+((Percent!T59*_xlfn.FORECAST.LINEAR($P$1:$Y$1,H59:S59,$D$1:$O$1))+Adjustment!U59))</f>
        <v>710.39400252051223</v>
      </c>
      <c r="U59" s="46">
        <f>(_xlfn.FORECAST.LINEAR($P$1:$Y$1,I59:T59,$D$1:$O$1)+((Percent!U59*_xlfn.FORECAST.LINEAR($P$1:$Y$1,I59:T59,$D$1:$O$1))+Adjustment!V59))</f>
        <v>811.01976159529715</v>
      </c>
      <c r="V59" s="46">
        <f>(_xlfn.FORECAST.LINEAR($P$1:$Y$1,J59:U59,$D$1:$O$1)+((Percent!V59*_xlfn.FORECAST.LINEAR($P$1:$Y$1,J59:U59,$D$1:$O$1))+Adjustment!W59))</f>
        <v>935.66949149793766</v>
      </c>
      <c r="W59" s="46">
        <f>(_xlfn.FORECAST.LINEAR($P$1:$Y$1,K59:V59,$D$1:$O$1)+((Percent!W59*_xlfn.FORECAST.LINEAR($P$1:$Y$1,K59:V59,$D$1:$O$1))+Adjustment!X59))</f>
        <v>1036.6586868594566</v>
      </c>
      <c r="X59" s="46">
        <f>(_xlfn.FORECAST.LINEAR($P$1:$Y$1,L59:W59,$D$1:$O$1)+((Percent!X59*_xlfn.FORECAST.LINEAR($P$1:$Y$1,L59:W59,$D$1:$O$1))+Adjustment!Y59))</f>
        <v>1232.8676959073728</v>
      </c>
      <c r="Y59" s="46">
        <f>(_xlfn.FORECAST.LINEAR($P$1:$Y$1,M59:X59,$D$1:$O$1)+((Percent!Y59*_xlfn.FORECAST.LINEAR($P$1:$Y$1,M59:X59,$D$1:$O$1))+Adjustment!Z59))</f>
        <v>1580.4769150222517</v>
      </c>
      <c r="Z59" s="37"/>
      <c r="AA59" s="37"/>
    </row>
    <row r="60" spans="1:27" ht="16.350000000000001" customHeight="1" x14ac:dyDescent="0.25">
      <c r="A60" s="9" t="s">
        <v>125</v>
      </c>
      <c r="B60" s="9" t="s">
        <v>126</v>
      </c>
      <c r="C60" s="37" t="s">
        <v>126</v>
      </c>
      <c r="D60" s="37">
        <f>Base!D60+(Base!D60*Percent!E60)+Adjustment!E60</f>
        <v>5.9</v>
      </c>
      <c r="E60" s="37">
        <f>Base!E60+(Base!E60*Percent!F60)+Adjustment!F60</f>
        <v>7.1</v>
      </c>
      <c r="F60" s="37">
        <f>Base!F60+(Base!F60*Percent!G60)+Adjustment!G60</f>
        <v>6.6</v>
      </c>
      <c r="G60" s="37">
        <f>Base!G60+(Base!G60*Percent!H60)+Adjustment!H60</f>
        <v>7</v>
      </c>
      <c r="H60" s="37">
        <f>Base!H60+(Base!H60*Percent!I60)+Adjustment!I60</f>
        <v>4.7</v>
      </c>
      <c r="I60" s="37">
        <f>Base!I60+(Base!I60*Percent!J60)+Adjustment!J60</f>
        <v>7.9</v>
      </c>
      <c r="J60" s="37">
        <f>Base!J60+(Base!J60*Percent!K60)+Adjustment!K60</f>
        <v>9.1</v>
      </c>
      <c r="K60" s="37">
        <f>Base!K60+(Base!K60*Percent!L60)+Adjustment!L60</f>
        <v>8.3000000000000007</v>
      </c>
      <c r="L60" s="37">
        <f>Base!L60+(Base!L60*Percent!M60)+Adjustment!M60</f>
        <v>6.7</v>
      </c>
      <c r="M60" s="37">
        <f>Base!M60+(Base!M60*Percent!N60)+Adjustment!N60</f>
        <v>6.9</v>
      </c>
      <c r="N60" s="37">
        <f>Base!N60+(Base!N60*Percent!O60)+Adjustment!O60</f>
        <v>8</v>
      </c>
      <c r="O60" s="37">
        <f>Base!O60+(Base!O60*Percent!P60)+Adjustment!P60</f>
        <v>7.2338945142857147</v>
      </c>
      <c r="P60" s="46">
        <f>(_xlfn.FORECAST.LINEAR($P$1:$Y$1,D60:O60,$D$1:$O$1)+((Percent!P60*_xlfn.FORECAST.LINEAR($P$1:$Y$1,D60:O60,$D$1:$O$1))+Adjustment!Q60))</f>
        <v>8.0423132271871829</v>
      </c>
      <c r="Q60" s="46">
        <f>(_xlfn.FORECAST.LINEAR($P$1:$Y$1,E60:P60,$D$1:$O$1)+((Percent!Q60*_xlfn.FORECAST.LINEAR($P$1:$Y$1,E60:P60,$D$1:$O$1))+Adjustment!R60))</f>
        <v>7.5454898447073555</v>
      </c>
      <c r="R60" s="46">
        <f>(_xlfn.FORECAST.LINEAR($P$1:$Y$1,F60:Q60,$D$1:$O$1)+((Percent!R60*_xlfn.FORECAST.LINEAR($P$1:$Y$1,F60:Q60,$D$1:$O$1))+Adjustment!S60))</f>
        <v>7.6208143588829484</v>
      </c>
      <c r="S60" s="46">
        <f>(_xlfn.FORECAST.LINEAR($P$1:$Y$1,G60:R60,$D$1:$O$1)+((Percent!S60*_xlfn.FORECAST.LINEAR($P$1:$Y$1,G60:R60,$D$1:$O$1))+Adjustment!T60))</f>
        <v>7.7144103558035528</v>
      </c>
      <c r="T60" s="46">
        <f>(_xlfn.FORECAST.LINEAR($P$1:$Y$1,H60:S60,$D$1:$O$1)+((Percent!T60*_xlfn.FORECAST.LINEAR($P$1:$Y$1,H60:S60,$D$1:$O$1))+Adjustment!U60))</f>
        <v>7.9397501750500439</v>
      </c>
      <c r="U60" s="46">
        <f>(_xlfn.FORECAST.LINEAR($P$1:$Y$1,I60:T60,$D$1:$O$1)+((Percent!U60*_xlfn.FORECAST.LINEAR($P$1:$Y$1,I60:T60,$D$1:$O$1))+Adjustment!V60))</f>
        <v>7.4798216895377623</v>
      </c>
      <c r="V60" s="46">
        <f>(_xlfn.FORECAST.LINEAR($P$1:$Y$1,J60:U60,$D$1:$O$1)+((Percent!V60*_xlfn.FORECAST.LINEAR($P$1:$Y$1,J60:U60,$D$1:$O$1))+Adjustment!W60))</f>
        <v>7.3179901824399538</v>
      </c>
      <c r="W60" s="46">
        <f>(_xlfn.FORECAST.LINEAR($P$1:$Y$1,K60:V60,$D$1:$O$1)+((Percent!W60*_xlfn.FORECAST.LINEAR($P$1:$Y$1,K60:V60,$D$1:$O$1))+Adjustment!X60))</f>
        <v>7.1682278683344007</v>
      </c>
      <c r="X60" s="46">
        <f>(_xlfn.FORECAST.LINEAR($P$1:$Y$1,L60:W60,$D$1:$O$1)+((Percent!X60*_xlfn.FORECAST.LINEAR($P$1:$Y$1,L60:W60,$D$1:$O$1))+Adjustment!Y60))</f>
        <v>7.2727974380295004</v>
      </c>
      <c r="Y60" s="46">
        <f>(_xlfn.FORECAST.LINEAR($P$1:$Y$1,M60:X60,$D$1:$O$1)+((Percent!Y60*_xlfn.FORECAST.LINEAR($P$1:$Y$1,M60:X60,$D$1:$O$1))+Adjustment!Z60))</f>
        <v>7.0688660988750271</v>
      </c>
      <c r="Z60" s="37"/>
      <c r="AA60" s="37"/>
    </row>
    <row r="61" spans="1:27" ht="16.350000000000001" customHeight="1" x14ac:dyDescent="0.25">
      <c r="A61" s="10" t="s">
        <v>127</v>
      </c>
      <c r="B61" s="10" t="s">
        <v>128</v>
      </c>
      <c r="C61" s="37" t="s">
        <v>128</v>
      </c>
      <c r="D61" s="37">
        <f>Base!D61+(Base!D61*Percent!E61)+Adjustment!E61</f>
        <v>-7</v>
      </c>
      <c r="E61" s="37">
        <f>Base!E61+(Base!E61*Percent!F61)+Adjustment!F61</f>
        <v>-3.3</v>
      </c>
      <c r="F61" s="37">
        <f>Base!F61+(Base!F61*Percent!G61)+Adjustment!G61</f>
        <v>1.6</v>
      </c>
      <c r="G61" s="37">
        <f>Base!G61+(Base!G61*Percent!H61)+Adjustment!H61</f>
        <v>-1.7</v>
      </c>
      <c r="H61" s="37">
        <f>Base!H61+(Base!H61*Percent!I61)+Adjustment!I61</f>
        <v>-1</v>
      </c>
      <c r="I61" s="37">
        <f>Base!I61+(Base!I61*Percent!J61)+Adjustment!J61</f>
        <v>-5.5</v>
      </c>
      <c r="J61" s="37">
        <f>Base!J61+(Base!J61*Percent!K61)+Adjustment!K61</f>
        <v>-0.7</v>
      </c>
      <c r="K61" s="37">
        <f>Base!K61+(Base!K61*Percent!L61)+Adjustment!L61</f>
        <v>99.2</v>
      </c>
      <c r="L61" s="37">
        <f>Base!L61+(Base!L61*Percent!M61)+Adjustment!M61</f>
        <v>35.200000000000003</v>
      </c>
      <c r="M61" s="37">
        <f>Base!M61+(Base!M61*Percent!N61)+Adjustment!N61</f>
        <v>13.9</v>
      </c>
      <c r="N61" s="37">
        <f>Base!N61+(Base!N61*Percent!O61)+Adjustment!O61</f>
        <v>-8.1999999999999993</v>
      </c>
      <c r="O61" s="37">
        <f>Base!O61+(Base!O61*Percent!P61)+Adjustment!P61</f>
        <v>-88.615207800000007</v>
      </c>
      <c r="P61" s="46">
        <f>(_xlfn.FORECAST.LINEAR($P$1:$Y$1,D61:O61,$D$1:$O$1)+((Percent!P61*_xlfn.FORECAST.LINEAR($P$1:$Y$1,D61:O61,$D$1:$O$1))+Adjustment!Q61))</f>
        <v>-15.321749479563024</v>
      </c>
      <c r="Q61" s="46">
        <f>(_xlfn.FORECAST.LINEAR($P$1:$Y$1,E61:P61,$D$1:$O$1)+((Percent!Q61*_xlfn.FORECAST.LINEAR($P$1:$Y$1,E61:P61,$D$1:$O$1))+Adjustment!R61))</f>
        <v>-13.621842428569817</v>
      </c>
      <c r="R61" s="46">
        <f>(_xlfn.FORECAST.LINEAR($P$1:$Y$1,F61:Q61,$D$1:$O$1)+((Percent!R61*_xlfn.FORECAST.LINEAR($P$1:$Y$1,F61:Q61,$D$1:$O$1))+Adjustment!S61))</f>
        <v>-21.988605045984887</v>
      </c>
      <c r="S61" s="46">
        <f>(_xlfn.FORECAST.LINEAR($P$1:$Y$1,G61:R61,$D$1:$O$1)+((Percent!S61*_xlfn.FORECAST.LINEAR($P$1:$Y$1,G61:R61,$D$1:$O$1))+Adjustment!T61))</f>
        <v>-34.270018470371227</v>
      </c>
      <c r="T61" s="46">
        <f>(_xlfn.FORECAST.LINEAR($P$1:$Y$1,H61:S61,$D$1:$O$1)+((Percent!T61*_xlfn.FORECAST.LINEAR($P$1:$Y$1,H61:S61,$D$1:$O$1))+Adjustment!U61))</f>
        <v>-53.839200933203657</v>
      </c>
      <c r="U61" s="46">
        <f>(_xlfn.FORECAST.LINEAR($P$1:$Y$1,I61:T61,$D$1:$O$1)+((Percent!U61*_xlfn.FORECAST.LINEAR($P$1:$Y$1,I61:T61,$D$1:$O$1))+Adjustment!V61))</f>
        <v>-84.783608502821465</v>
      </c>
      <c r="V61" s="46">
        <f>(_xlfn.FORECAST.LINEAR($P$1:$Y$1,J61:U61,$D$1:$O$1)+((Percent!V61*_xlfn.FORECAST.LINEAR($P$1:$Y$1,J61:U61,$D$1:$O$1))+Adjustment!W61))</f>
        <v>-131.79993648942832</v>
      </c>
      <c r="W61" s="46">
        <f>(_xlfn.FORECAST.LINEAR($P$1:$Y$1,K61:V61,$D$1:$O$1)+((Percent!W61*_xlfn.FORECAST.LINEAR($P$1:$Y$1,K61:V61,$D$1:$O$1))+Adjustment!X61))</f>
        <v>-188.92021273171085</v>
      </c>
      <c r="X61" s="46">
        <f>(_xlfn.FORECAST.LINEAR($P$1:$Y$1,L61:W61,$D$1:$O$1)+((Percent!X61*_xlfn.FORECAST.LINEAR($P$1:$Y$1,L61:W61,$D$1:$O$1))+Adjustment!Y61))</f>
        <v>-236.03598002746898</v>
      </c>
      <c r="Y61" s="46">
        <f>(_xlfn.FORECAST.LINEAR($P$1:$Y$1,M61:X61,$D$1:$O$1)+((Percent!Y61*_xlfn.FORECAST.LINEAR($P$1:$Y$1,M61:X61,$D$1:$O$1))+Adjustment!Z61))</f>
        <v>-326.60518259520205</v>
      </c>
      <c r="Z61" s="37"/>
      <c r="AA61" s="37"/>
    </row>
    <row r="62" spans="1:27" ht="16.350000000000001" customHeight="1" x14ac:dyDescent="0.25">
      <c r="A62" s="11" t="s">
        <v>129</v>
      </c>
      <c r="B62" s="11" t="s">
        <v>130</v>
      </c>
      <c r="C62" s="37" t="s">
        <v>130</v>
      </c>
      <c r="D62" s="37">
        <f>Base!D62+(Base!D62*Percent!E62)+Adjustment!E62</f>
        <v>0</v>
      </c>
      <c r="E62" s="37">
        <f>Base!E62+(Base!E62*Percent!F62)+Adjustment!F62</f>
        <v>0</v>
      </c>
      <c r="F62" s="37">
        <f>Base!F62+(Base!F62*Percent!G62)+Adjustment!G62</f>
        <v>0</v>
      </c>
      <c r="G62" s="37">
        <f>Base!G62+(Base!G62*Percent!H62)+Adjustment!H62</f>
        <v>0</v>
      </c>
      <c r="H62" s="37">
        <f>Base!H62+(Base!H62*Percent!I62)+Adjustment!I62</f>
        <v>0</v>
      </c>
      <c r="I62" s="37">
        <f>Base!I62+(Base!I62*Percent!J62)+Adjustment!J62</f>
        <v>0</v>
      </c>
      <c r="J62" s="37">
        <f>Base!J62+(Base!J62*Percent!K62)+Adjustment!K62</f>
        <v>-0.1</v>
      </c>
      <c r="K62" s="37">
        <f>Base!K62+(Base!K62*Percent!L62)+Adjustment!L62</f>
        <v>86.8</v>
      </c>
      <c r="L62" s="37">
        <f>Base!L62+(Base!L62*Percent!M62)+Adjustment!M62</f>
        <v>30.9</v>
      </c>
      <c r="M62" s="37">
        <f>Base!M62+(Base!M62*Percent!N62)+Adjustment!N62</f>
        <v>12.6</v>
      </c>
      <c r="N62" s="37">
        <f>Base!N62+(Base!N62*Percent!O62)+Adjustment!O62</f>
        <v>-7.5</v>
      </c>
      <c r="O62" s="37">
        <f>Base!O62+(Base!O62*Percent!P62)+Adjustment!P62</f>
        <v>-97.356163671428575</v>
      </c>
      <c r="P62" s="46">
        <f>(_xlfn.FORECAST.LINEAR($P$1:$Y$1,D62:O62,$D$1:$O$1)+((Percent!P62*_xlfn.FORECAST.LINEAR($P$1:$Y$1,D62:O62,$D$1:$O$1))+Adjustment!Q62))</f>
        <v>-23.524185168395963</v>
      </c>
      <c r="Q62" s="46">
        <f>(_xlfn.FORECAST.LINEAR($P$1:$Y$1,E62:P62,$D$1:$O$1)+((Percent!Q62*_xlfn.FORECAST.LINEAR($P$1:$Y$1,E62:P62,$D$1:$O$1))+Adjustment!R62))</f>
        <v>-21.151980026904457</v>
      </c>
      <c r="R62" s="46">
        <f>(_xlfn.FORECAST.LINEAR($P$1:$Y$1,F62:Q62,$D$1:$O$1)+((Percent!R62*_xlfn.FORECAST.LINEAR($P$1:$Y$1,F62:Q62,$D$1:$O$1))+Adjustment!S62))</f>
        <v>-30.813953953493037</v>
      </c>
      <c r="S62" s="46">
        <f>(_xlfn.FORECAST.LINEAR($P$1:$Y$1,G62:R62,$D$1:$O$1)+((Percent!S62*_xlfn.FORECAST.LINEAR($P$1:$Y$1,G62:R62,$D$1:$O$1))+Adjustment!T62))</f>
        <v>-45.882358569858553</v>
      </c>
      <c r="T62" s="46">
        <f>(_xlfn.FORECAST.LINEAR($P$1:$Y$1,H62:S62,$D$1:$O$1)+((Percent!T62*_xlfn.FORECAST.LINEAR($P$1:$Y$1,H62:S62,$D$1:$O$1))+Adjustment!U62))</f>
        <v>-68.535844465573504</v>
      </c>
      <c r="U62" s="46">
        <f>(_xlfn.FORECAST.LINEAR($P$1:$Y$1,I62:T62,$D$1:$O$1)+((Percent!U62*_xlfn.FORECAST.LINEAR($P$1:$Y$1,I62:T62,$D$1:$O$1))+Adjustment!V62))</f>
        <v>-103.8323756985929</v>
      </c>
      <c r="V62" s="46">
        <f>(_xlfn.FORECAST.LINEAR($P$1:$Y$1,J62:U62,$D$1:$O$1)+((Percent!V62*_xlfn.FORECAST.LINEAR($P$1:$Y$1,J62:U62,$D$1:$O$1))+Adjustment!W62))</f>
        <v>-154.27069010470908</v>
      </c>
      <c r="W62" s="46">
        <f>(_xlfn.FORECAST.LINEAR($P$1:$Y$1,K62:V62,$D$1:$O$1)+((Percent!W62*_xlfn.FORECAST.LINEAR($P$1:$Y$1,K62:V62,$D$1:$O$1))+Adjustment!X62))</f>
        <v>-214.84243910513632</v>
      </c>
      <c r="X62" s="46">
        <f>(_xlfn.FORECAST.LINEAR($P$1:$Y$1,L62:W62,$D$1:$O$1)+((Percent!X62*_xlfn.FORECAST.LINEAR($P$1:$Y$1,L62:W62,$D$1:$O$1))+Adjustment!Y62))</f>
        <v>-272.94898848950851</v>
      </c>
      <c r="Y62" s="46">
        <f>(_xlfn.FORECAST.LINEAR($P$1:$Y$1,M62:X62,$D$1:$O$1)+((Percent!Y62*_xlfn.FORECAST.LINEAR($P$1:$Y$1,M62:X62,$D$1:$O$1))+Adjustment!Z62))</f>
        <v>-379.60520381100019</v>
      </c>
      <c r="Z62" s="37"/>
      <c r="AA62" s="37"/>
    </row>
    <row r="63" spans="1:27" ht="16.350000000000001" customHeight="1" x14ac:dyDescent="0.25">
      <c r="A63" s="25" t="s">
        <v>131</v>
      </c>
      <c r="B63" s="25" t="s">
        <v>132</v>
      </c>
      <c r="C63" s="37" t="s">
        <v>132</v>
      </c>
      <c r="D63" s="37">
        <f>Base!D63+(Base!D63*Percent!E63)+Adjustment!E63</f>
        <v>331.1</v>
      </c>
      <c r="E63" s="37">
        <f>Base!E63+(Base!E63*Percent!F63)+Adjustment!F63</f>
        <v>333.4</v>
      </c>
      <c r="F63" s="37">
        <f>Base!F63+(Base!F63*Percent!G63)+Adjustment!G63</f>
        <v>355.8</v>
      </c>
      <c r="G63" s="37">
        <f>Base!G63+(Base!G63*Percent!H63)+Adjustment!H63</f>
        <v>381.7</v>
      </c>
      <c r="H63" s="37">
        <f>Base!H63+(Base!H63*Percent!I63)+Adjustment!I63</f>
        <v>432.1</v>
      </c>
      <c r="I63" s="37">
        <f>Base!I63+(Base!I63*Percent!J63)+Adjustment!J63</f>
        <v>439</v>
      </c>
      <c r="J63" s="37">
        <f>Base!J63+(Base!J63*Percent!K63)+Adjustment!K63</f>
        <v>482.9</v>
      </c>
      <c r="K63" s="37">
        <f>Base!K63+(Base!K63*Percent!L63)+Adjustment!L63</f>
        <v>462.2</v>
      </c>
      <c r="L63" s="37">
        <f>Base!L63+(Base!L63*Percent!M63)+Adjustment!M63</f>
        <v>491.8</v>
      </c>
      <c r="M63" s="37">
        <f>Base!M63+(Base!M63*Percent!N63)+Adjustment!N63</f>
        <v>554</v>
      </c>
      <c r="N63" s="37">
        <f>Base!N63+(Base!N63*Percent!O63)+Adjustment!O63</f>
        <v>554.6</v>
      </c>
      <c r="O63" s="37">
        <f>Base!O63+(Base!O63*Percent!P63)+Adjustment!P63</f>
        <v>584.3379235428572</v>
      </c>
      <c r="P63" s="46">
        <f>(_xlfn.FORECAST.LINEAR($P$1:$Y$1,D63:O63,$D$1:$O$1)+((Percent!P63*_xlfn.FORECAST.LINEAR($P$1:$Y$1,D63:O63,$D$1:$O$1))+Adjustment!Q63))</f>
        <v>635.65624534877759</v>
      </c>
      <c r="Q63" s="46">
        <f>(_xlfn.FORECAST.LINEAR($P$1:$Y$1,E63:P63,$D$1:$O$1)+((Percent!Q63*_xlfn.FORECAST.LINEAR($P$1:$Y$1,E63:P63,$D$1:$O$1))+Adjustment!R63))</f>
        <v>611.61771387045383</v>
      </c>
      <c r="R63" s="46">
        <f>(_xlfn.FORECAST.LINEAR($P$1:$Y$1,F63:Q63,$D$1:$O$1)+((Percent!R63*_xlfn.FORECAST.LINEAR($P$1:$Y$1,F63:Q63,$D$1:$O$1))+Adjustment!S63))</f>
        <v>642.75263758065068</v>
      </c>
      <c r="S63" s="46">
        <f>(_xlfn.FORECAST.LINEAR($P$1:$Y$1,G63:R63,$D$1:$O$1)+((Percent!S63*_xlfn.FORECAST.LINEAR($P$1:$Y$1,G63:R63,$D$1:$O$1))+Adjustment!T63))</f>
        <v>688.16935676479102</v>
      </c>
      <c r="T63" s="46">
        <f>(_xlfn.FORECAST.LINEAR($P$1:$Y$1,H63:S63,$D$1:$O$1)+((Percent!T63*_xlfn.FORECAST.LINEAR($P$1:$Y$1,H63:S63,$D$1:$O$1))+Adjustment!U63))</f>
        <v>750.00868046489688</v>
      </c>
      <c r="U63" s="46">
        <f>(_xlfn.FORECAST.LINEAR($P$1:$Y$1,I63:T63,$D$1:$O$1)+((Percent!U63*_xlfn.FORECAST.LINEAR($P$1:$Y$1,I63:T63,$D$1:$O$1))+Adjustment!V63))</f>
        <v>851.35716318163463</v>
      </c>
      <c r="V63" s="46">
        <f>(_xlfn.FORECAST.LINEAR($P$1:$Y$1,J63:U63,$D$1:$O$1)+((Percent!V63*_xlfn.FORECAST.LINEAR($P$1:$Y$1,J63:U63,$D$1:$O$1))+Adjustment!W63))</f>
        <v>966.88803974196094</v>
      </c>
      <c r="W63" s="46">
        <f>(_xlfn.FORECAST.LINEAR($P$1:$Y$1,K63:V63,$D$1:$O$1)+((Percent!W63*_xlfn.FORECAST.LINEAR($P$1:$Y$1,K63:V63,$D$1:$O$1))+Adjustment!X63))</f>
        <v>1064.2907608698163</v>
      </c>
      <c r="X63" s="46">
        <f>(_xlfn.FORECAST.LINEAR($P$1:$Y$1,L63:W63,$D$1:$O$1)+((Percent!X63*_xlfn.FORECAST.LINEAR($P$1:$Y$1,L63:W63,$D$1:$O$1))+Adjustment!Y63))</f>
        <v>1236.465607402389</v>
      </c>
      <c r="Y63" s="46">
        <f>(_xlfn.FORECAST.LINEAR($P$1:$Y$1,M63:X63,$D$1:$O$1)+((Percent!Y63*_xlfn.FORECAST.LINEAR($P$1:$Y$1,M63:X63,$D$1:$O$1))+Adjustment!Z63))</f>
        <v>1543.7931457063498</v>
      </c>
      <c r="Z63" s="37"/>
      <c r="AA63" s="37"/>
    </row>
    <row r="64" spans="1:27" ht="16.350000000000001" customHeight="1" x14ac:dyDescent="0.25">
      <c r="A64" s="8" t="s">
        <v>133</v>
      </c>
      <c r="B64" s="8" t="s">
        <v>134</v>
      </c>
      <c r="C64" s="37" t="s">
        <v>134</v>
      </c>
      <c r="D64" s="37">
        <f>Base!D64+(Base!D64*Percent!E64)+Adjustment!E64</f>
        <v>217.3</v>
      </c>
      <c r="E64" s="37">
        <f>Base!E64+(Base!E64*Percent!F64)+Adjustment!F64</f>
        <v>236.6</v>
      </c>
      <c r="F64" s="37">
        <f>Base!F64+(Base!F64*Percent!G64)+Adjustment!G64</f>
        <v>254.3</v>
      </c>
      <c r="G64" s="37">
        <f>Base!G64+(Base!G64*Percent!H64)+Adjustment!H64</f>
        <v>271.89999999999998</v>
      </c>
      <c r="H64" s="37">
        <f>Base!H64+(Base!H64*Percent!I64)+Adjustment!I64</f>
        <v>287.8</v>
      </c>
      <c r="I64" s="37">
        <f>Base!I64+(Base!I64*Percent!J64)+Adjustment!J64</f>
        <v>304.3</v>
      </c>
      <c r="J64" s="37">
        <f>Base!J64+(Base!J64*Percent!K64)+Adjustment!K64</f>
        <v>326</v>
      </c>
      <c r="K64" s="37">
        <f>Base!K64+(Base!K64*Percent!L64)+Adjustment!L64</f>
        <v>347.1</v>
      </c>
      <c r="L64" s="37">
        <f>Base!L64+(Base!L64*Percent!M64)+Adjustment!M64</f>
        <v>361</v>
      </c>
      <c r="M64" s="37">
        <f>Base!M64+(Base!M64*Percent!N64)+Adjustment!N64</f>
        <v>379.8</v>
      </c>
      <c r="N64" s="37">
        <f>Base!N64+(Base!N64*Percent!O64)+Adjustment!O64</f>
        <v>389.7</v>
      </c>
      <c r="O64" s="37">
        <f>Base!O64+(Base!O64*Percent!P64)+Adjustment!P64</f>
        <v>414.84375624285713</v>
      </c>
      <c r="P64" s="46">
        <f>(_xlfn.FORECAST.LINEAR($P$1:$Y$1,D64:O64,$D$1:$O$1)+((Percent!P64*_xlfn.FORECAST.LINEAR($P$1:$Y$1,D64:O64,$D$1:$O$1))+Adjustment!Q64))</f>
        <v>453.14628063553715</v>
      </c>
      <c r="Q64" s="46">
        <f>(_xlfn.FORECAST.LINEAR($P$1:$Y$1,E64:P64,$D$1:$O$1)+((Percent!Q64*_xlfn.FORECAST.LINEAR($P$1:$Y$1,E64:P64,$D$1:$O$1))+Adjustment!R64))</f>
        <v>434.42909986579377</v>
      </c>
      <c r="R64" s="46">
        <f>(_xlfn.FORECAST.LINEAR($P$1:$Y$1,F64:Q64,$D$1:$O$1)+((Percent!R64*_xlfn.FORECAST.LINEAR($P$1:$Y$1,F64:Q64,$D$1:$O$1))+Adjustment!S64))</f>
        <v>457.91666789352826</v>
      </c>
      <c r="S64" s="46">
        <f>(_xlfn.FORECAST.LINEAR($P$1:$Y$1,G64:R64,$D$1:$O$1)+((Percent!S64*_xlfn.FORECAST.LINEAR($P$1:$Y$1,G64:R64,$D$1:$O$1))+Adjustment!T64))</f>
        <v>493.13073881312869</v>
      </c>
      <c r="T64" s="46">
        <f>(_xlfn.FORECAST.LINEAR($P$1:$Y$1,H64:S64,$D$1:$O$1)+((Percent!T64*_xlfn.FORECAST.LINEAR($P$1:$Y$1,H64:S64,$D$1:$O$1))+Adjustment!U64))</f>
        <v>541.82379078228382</v>
      </c>
      <c r="U64" s="46">
        <f>(_xlfn.FORECAST.LINEAR($P$1:$Y$1,I64:T64,$D$1:$O$1)+((Percent!U64*_xlfn.FORECAST.LINEAR($P$1:$Y$1,I64:T64,$D$1:$O$1))+Adjustment!V64))</f>
        <v>614.50408679462043</v>
      </c>
      <c r="V64" s="46">
        <f>(_xlfn.FORECAST.LINEAR($P$1:$Y$1,J64:U64,$D$1:$O$1)+((Percent!V64*_xlfn.FORECAST.LINEAR($P$1:$Y$1,J64:U64,$D$1:$O$1))+Adjustment!W64))</f>
        <v>698.78954220197886</v>
      </c>
      <c r="W64" s="46">
        <f>(_xlfn.FORECAST.LINEAR($P$1:$Y$1,K64:V64,$D$1:$O$1)+((Percent!W64*_xlfn.FORECAST.LINEAR($P$1:$Y$1,K64:V64,$D$1:$O$1))+Adjustment!X64))</f>
        <v>765.2996279359154</v>
      </c>
      <c r="X64" s="46">
        <f>(_xlfn.FORECAST.LINEAR($P$1:$Y$1,L64:W64,$D$1:$O$1)+((Percent!X64*_xlfn.FORECAST.LINEAR($P$1:$Y$1,L64:W64,$D$1:$O$1))+Adjustment!Y64))</f>
        <v>896.74801521589393</v>
      </c>
      <c r="Y64" s="46">
        <f>(_xlfn.FORECAST.LINEAR($P$1:$Y$1,M64:X64,$D$1:$O$1)+((Percent!Y64*_xlfn.FORECAST.LINEAR($P$1:$Y$1,M64:X64,$D$1:$O$1))+Adjustment!Z64))</f>
        <v>1130.9268962175049</v>
      </c>
      <c r="Z64" s="37"/>
      <c r="AA64" s="37"/>
    </row>
    <row r="65" spans="1:27" ht="16.350000000000001" customHeight="1" x14ac:dyDescent="0.25">
      <c r="A65" s="13" t="s">
        <v>135</v>
      </c>
      <c r="B65" s="13" t="s">
        <v>136</v>
      </c>
      <c r="C65" s="37" t="s">
        <v>136</v>
      </c>
      <c r="D65" s="37">
        <f>Base!D65+(Base!D65*Percent!E65)+Adjustment!E65</f>
        <v>-46.3</v>
      </c>
      <c r="E65" s="37">
        <f>Base!E65+(Base!E65*Percent!F65)+Adjustment!F65</f>
        <v>-50.2</v>
      </c>
      <c r="F65" s="37">
        <f>Base!F65+(Base!F65*Percent!G65)+Adjustment!G65</f>
        <v>-59.3</v>
      </c>
      <c r="G65" s="37">
        <f>Base!G65+(Base!G65*Percent!H65)+Adjustment!H65</f>
        <v>-61.9</v>
      </c>
      <c r="H65" s="37">
        <f>Base!H65+(Base!H65*Percent!I65)+Adjustment!I65</f>
        <v>-62</v>
      </c>
      <c r="I65" s="37">
        <f>Base!I65+(Base!I65*Percent!J65)+Adjustment!J65</f>
        <v>-62.4</v>
      </c>
      <c r="J65" s="37">
        <f>Base!J65+(Base!J65*Percent!K65)+Adjustment!K65</f>
        <v>-60.5</v>
      </c>
      <c r="K65" s="37">
        <f>Base!K65+(Base!K65*Percent!L65)+Adjustment!L65</f>
        <v>-63.5</v>
      </c>
      <c r="L65" s="37">
        <f>Base!L65+(Base!L65*Percent!M65)+Adjustment!M65</f>
        <v>-61.9</v>
      </c>
      <c r="M65" s="37">
        <f>Base!M65+(Base!M65*Percent!N65)+Adjustment!N65</f>
        <v>-62.4</v>
      </c>
      <c r="N65" s="37">
        <f>Base!N65+(Base!N65*Percent!O65)+Adjustment!O65</f>
        <v>-65.400000000000006</v>
      </c>
      <c r="O65" s="37">
        <f>Base!O65+(Base!O65*Percent!P65)+Adjustment!P65</f>
        <v>-66.109758200000002</v>
      </c>
      <c r="P65" s="46">
        <f>(_xlfn.FORECAST.LINEAR($P$1:$Y$1,D65:O65,$D$1:$O$1)+((Percent!P65*_xlfn.FORECAST.LINEAR($P$1:$Y$1,D65:O65,$D$1:$O$1))+Adjustment!Q65))</f>
        <v>-70.440028918343472</v>
      </c>
      <c r="Q65" s="46">
        <f>(_xlfn.FORECAST.LINEAR($P$1:$Y$1,E65:P65,$D$1:$O$1)+((Percent!Q65*_xlfn.FORECAST.LINEAR($P$1:$Y$1,E65:P65,$D$1:$O$1))+Adjustment!R65))</f>
        <v>-65.649063091364482</v>
      </c>
      <c r="R65" s="46">
        <f>(_xlfn.FORECAST.LINEAR($P$1:$Y$1,F65:Q65,$D$1:$O$1)+((Percent!R65*_xlfn.FORECAST.LINEAR($P$1:$Y$1,F65:Q65,$D$1:$O$1))+Adjustment!S65))</f>
        <v>-64.489308391656081</v>
      </c>
      <c r="S65" s="46">
        <f>(_xlfn.FORECAST.LINEAR($P$1:$Y$1,G65:R65,$D$1:$O$1)+((Percent!S65*_xlfn.FORECAST.LINEAR($P$1:$Y$1,G65:R65,$D$1:$O$1))+Adjustment!T65))</f>
        <v>-64.994423979612748</v>
      </c>
      <c r="T65" s="46">
        <f>(_xlfn.FORECAST.LINEAR($P$1:$Y$1,H65:S65,$D$1:$O$1)+((Percent!T65*_xlfn.FORECAST.LINEAR($P$1:$Y$1,H65:S65,$D$1:$O$1))+Adjustment!U65))</f>
        <v>-66.657290201821112</v>
      </c>
      <c r="U65" s="46">
        <f>(_xlfn.FORECAST.LINEAR($P$1:$Y$1,I65:T65,$D$1:$O$1)+((Percent!U65*_xlfn.FORECAST.LINEAR($P$1:$Y$1,I65:T65,$D$1:$O$1))+Adjustment!V65))</f>
        <v>-69.797186204098324</v>
      </c>
      <c r="V65" s="46">
        <f>(_xlfn.FORECAST.LINEAR($P$1:$Y$1,J65:U65,$D$1:$O$1)+((Percent!V65*_xlfn.FORECAST.LINEAR($P$1:$Y$1,J65:U65,$D$1:$O$1))+Adjustment!W65))</f>
        <v>-72.332309758119166</v>
      </c>
      <c r="W65" s="46">
        <f>(_xlfn.FORECAST.LINEAR($P$1:$Y$1,K65:V65,$D$1:$O$1)+((Percent!W65*_xlfn.FORECAST.LINEAR($P$1:$Y$1,K65:V65,$D$1:$O$1))+Adjustment!X65))</f>
        <v>-69.931302029419385</v>
      </c>
      <c r="X65" s="46">
        <f>(_xlfn.FORECAST.LINEAR($P$1:$Y$1,L65:W65,$D$1:$O$1)+((Percent!X65*_xlfn.FORECAST.LINEAR($P$1:$Y$1,L65:W65,$D$1:$O$1))+Adjustment!Y65))</f>
        <v>-70.763454627500025</v>
      </c>
      <c r="Y65" s="46">
        <f>(_xlfn.FORECAST.LINEAR($P$1:$Y$1,M65:X65,$D$1:$O$1)+((Percent!Y65*_xlfn.FORECAST.LINEAR($P$1:$Y$1,M65:X65,$D$1:$O$1))+Adjustment!Z65))</f>
        <v>-73.868951932881771</v>
      </c>
      <c r="Z65" s="37"/>
      <c r="AA65" s="37"/>
    </row>
    <row r="66" spans="1:27" ht="16.350000000000001" customHeight="1" x14ac:dyDescent="0.25">
      <c r="A66" s="14" t="s">
        <v>137</v>
      </c>
      <c r="B66" s="14" t="s">
        <v>138</v>
      </c>
      <c r="C66" s="37" t="s">
        <v>138</v>
      </c>
      <c r="D66" s="37">
        <f>Base!D66+(Base!D66*Percent!E66)+Adjustment!E66</f>
        <v>-30.6</v>
      </c>
      <c r="E66" s="37">
        <f>Base!E66+(Base!E66*Percent!F66)+Adjustment!F66</f>
        <v>-36.700000000000003</v>
      </c>
      <c r="F66" s="37">
        <f>Base!F66+(Base!F66*Percent!G66)+Adjustment!G66</f>
        <v>-39.6</v>
      </c>
      <c r="G66" s="37">
        <f>Base!G66+(Base!G66*Percent!H66)+Adjustment!H66</f>
        <v>-44.7</v>
      </c>
      <c r="H66" s="37">
        <f>Base!H66+(Base!H66*Percent!I66)+Adjustment!I66</f>
        <v>-45.8</v>
      </c>
      <c r="I66" s="37">
        <f>Base!I66+(Base!I66*Percent!J66)+Adjustment!J66</f>
        <v>-54.3</v>
      </c>
      <c r="J66" s="37">
        <f>Base!J66+(Base!J66*Percent!K66)+Adjustment!K66</f>
        <v>-54.9</v>
      </c>
      <c r="K66" s="37">
        <f>Base!K66+(Base!K66*Percent!L66)+Adjustment!L66</f>
        <v>-53.9</v>
      </c>
      <c r="L66" s="37">
        <f>Base!L66+(Base!L66*Percent!M66)+Adjustment!M66</f>
        <v>-63.6</v>
      </c>
      <c r="M66" s="37">
        <f>Base!M66+(Base!M66*Percent!N66)+Adjustment!N66</f>
        <v>-60.6</v>
      </c>
      <c r="N66" s="37">
        <f>Base!N66+(Base!N66*Percent!O66)+Adjustment!O66</f>
        <v>-64.3</v>
      </c>
      <c r="O66" s="37">
        <f>Base!O66+(Base!O66*Percent!P66)+Adjustment!P66</f>
        <v>-61.287161857142856</v>
      </c>
      <c r="P66" s="46">
        <f>(_xlfn.FORECAST.LINEAR($P$1:$Y$1,D66:O66,$D$1:$O$1)+((Percent!P66*_xlfn.FORECAST.LINEAR($P$1:$Y$1,D66:O66,$D$1:$O$1))+Adjustment!Q66))</f>
        <v>-73.287569776391251</v>
      </c>
      <c r="Q66" s="46">
        <f>(_xlfn.FORECAST.LINEAR($P$1:$Y$1,E66:P66,$D$1:$O$1)+((Percent!Q66*_xlfn.FORECAST.LINEAR($P$1:$Y$1,E66:P66,$D$1:$O$1))+Adjustment!R66))</f>
        <v>-69.939419588851692</v>
      </c>
      <c r="R66" s="46">
        <f>(_xlfn.FORECAST.LINEAR($P$1:$Y$1,F66:Q66,$D$1:$O$1)+((Percent!R66*_xlfn.FORECAST.LINEAR($P$1:$Y$1,F66:Q66,$D$1:$O$1))+Adjustment!S66))</f>
        <v>-73.095872004786756</v>
      </c>
      <c r="S66" s="46">
        <f>(_xlfn.FORECAST.LINEAR($P$1:$Y$1,G66:R66,$D$1:$O$1)+((Percent!S66*_xlfn.FORECAST.LINEAR($P$1:$Y$1,G66:R66,$D$1:$O$1))+Adjustment!T66))</f>
        <v>-77.642653133333383</v>
      </c>
      <c r="T66" s="46">
        <f>(_xlfn.FORECAST.LINEAR($P$1:$Y$1,H66:S66,$D$1:$O$1)+((Percent!T66*_xlfn.FORECAST.LINEAR($P$1:$Y$1,H66:S66,$D$1:$O$1))+Adjustment!U66))</f>
        <v>-84.248422567618405</v>
      </c>
      <c r="U66" s="46">
        <f>(_xlfn.FORECAST.LINEAR($P$1:$Y$1,I66:T66,$D$1:$O$1)+((Percent!U66*_xlfn.FORECAST.LINEAR($P$1:$Y$1,I66:T66,$D$1:$O$1))+Adjustment!V66))</f>
        <v>-93.5535900682099</v>
      </c>
      <c r="V66" s="46">
        <f>(_xlfn.FORECAST.LINEAR($P$1:$Y$1,J66:U66,$D$1:$O$1)+((Percent!V66*_xlfn.FORECAST.LINEAR($P$1:$Y$1,J66:U66,$D$1:$O$1))+Adjustment!W66))</f>
        <v>-105.75560397478313</v>
      </c>
      <c r="W66" s="46">
        <f>(_xlfn.FORECAST.LINEAR($P$1:$Y$1,K66:V66,$D$1:$O$1)+((Percent!W66*_xlfn.FORECAST.LINEAR($P$1:$Y$1,K66:V66,$D$1:$O$1))+Adjustment!X66))</f>
        <v>-114.72473651490695</v>
      </c>
      <c r="X66" s="46">
        <f>(_xlfn.FORECAST.LINEAR($P$1:$Y$1,L66:W66,$D$1:$O$1)+((Percent!X66*_xlfn.FORECAST.LINEAR($P$1:$Y$1,L66:W66,$D$1:$O$1))+Adjustment!Y66))</f>
        <v>-131.36954557035526</v>
      </c>
      <c r="Y66" s="46">
        <f>(_xlfn.FORECAST.LINEAR($P$1:$Y$1,M66:X66,$D$1:$O$1)+((Percent!Y66*_xlfn.FORECAST.LINEAR($P$1:$Y$1,M66:X66,$D$1:$O$1))+Adjustment!Z66))</f>
        <v>-164.7906358223035</v>
      </c>
      <c r="Z66" s="37"/>
      <c r="AA66" s="37"/>
    </row>
    <row r="67" spans="1:27" ht="16.350000000000001" customHeight="1" x14ac:dyDescent="0.25">
      <c r="A67" s="14" t="s">
        <v>139</v>
      </c>
      <c r="B67" s="14" t="s">
        <v>140</v>
      </c>
      <c r="C67" s="37" t="s">
        <v>140</v>
      </c>
      <c r="D67" s="37">
        <f>Base!D67+(Base!D67*Percent!E67)+Adjustment!E67</f>
        <v>190.7</v>
      </c>
      <c r="E67" s="37">
        <f>Base!E67+(Base!E67*Percent!F67)+Adjustment!F67</f>
        <v>183.7</v>
      </c>
      <c r="F67" s="37">
        <f>Base!F67+(Base!F67*Percent!G67)+Adjustment!G67</f>
        <v>200.3</v>
      </c>
      <c r="G67" s="37">
        <f>Base!G67+(Base!G67*Percent!H67)+Adjustment!H67</f>
        <v>216.4</v>
      </c>
      <c r="H67" s="37">
        <f>Base!H67+(Base!H67*Percent!I67)+Adjustment!I67</f>
        <v>252.2</v>
      </c>
      <c r="I67" s="37">
        <f>Base!I67+(Base!I67*Percent!J67)+Adjustment!J67</f>
        <v>251.3</v>
      </c>
      <c r="J67" s="37">
        <f>Base!J67+(Base!J67*Percent!K67)+Adjustment!K67</f>
        <v>272.3</v>
      </c>
      <c r="K67" s="37">
        <f>Base!K67+(Base!K67*Percent!L67)+Adjustment!L67</f>
        <v>232.5</v>
      </c>
      <c r="L67" s="37">
        <f>Base!L67+(Base!L67*Percent!M67)+Adjustment!M67</f>
        <v>256.3</v>
      </c>
      <c r="M67" s="37">
        <f>Base!M67+(Base!M67*Percent!N67)+Adjustment!N67</f>
        <v>297.2</v>
      </c>
      <c r="N67" s="37">
        <f>Base!N67+(Base!N67*Percent!O67)+Adjustment!O67</f>
        <v>294.60000000000002</v>
      </c>
      <c r="O67" s="37">
        <f>Base!O67+(Base!O67*Percent!P67)+Adjustment!P67</f>
        <v>296.89108735714285</v>
      </c>
      <c r="P67" s="46">
        <f>(_xlfn.FORECAST.LINEAR($P$1:$Y$1,D67:O67,$D$1:$O$1)+((Percent!P67*_xlfn.FORECAST.LINEAR($P$1:$Y$1,D67:O67,$D$1:$O$1))+Adjustment!Q67))</f>
        <v>326.24242809877865</v>
      </c>
      <c r="Q67" s="46">
        <f>(_xlfn.FORECAST.LINEAR($P$1:$Y$1,E67:P67,$D$1:$O$1)+((Percent!Q67*_xlfn.FORECAST.LINEAR($P$1:$Y$1,E67:P67,$D$1:$O$1))+Adjustment!R67))</f>
        <v>312.78610966944387</v>
      </c>
      <c r="R67" s="46">
        <f>(_xlfn.FORECAST.LINEAR($P$1:$Y$1,F67:Q67,$D$1:$O$1)+((Percent!R67*_xlfn.FORECAST.LINEAR($P$1:$Y$1,F67:Q67,$D$1:$O$1))+Adjustment!S67))</f>
        <v>322.44016022525597</v>
      </c>
      <c r="S67" s="46">
        <f>(_xlfn.FORECAST.LINEAR($P$1:$Y$1,G67:R67,$D$1:$O$1)+((Percent!S67*_xlfn.FORECAST.LINEAR($P$1:$Y$1,G67:R67,$D$1:$O$1))+Adjustment!T67))</f>
        <v>337.68330447271234</v>
      </c>
      <c r="T67" s="46">
        <f>(_xlfn.FORECAST.LINEAR($P$1:$Y$1,H67:S67,$D$1:$O$1)+((Percent!T67*_xlfn.FORECAST.LINEAR($P$1:$Y$1,H67:S67,$D$1:$O$1))+Adjustment!U67))</f>
        <v>359.09863236260571</v>
      </c>
      <c r="U67" s="46">
        <f>(_xlfn.FORECAST.LINEAR($P$1:$Y$1,I67:T67,$D$1:$O$1)+((Percent!U67*_xlfn.FORECAST.LINEAR($P$1:$Y$1,I67:T67,$D$1:$O$1))+Adjustment!V67))</f>
        <v>400.25014876990844</v>
      </c>
      <c r="V67" s="46">
        <f>(_xlfn.FORECAST.LINEAR($P$1:$Y$1,J67:U67,$D$1:$O$1)+((Percent!V67*_xlfn.FORECAST.LINEAR($P$1:$Y$1,J67:U67,$D$1:$O$1))+Adjustment!W67))</f>
        <v>446.22798695954646</v>
      </c>
      <c r="W67" s="46">
        <f>(_xlfn.FORECAST.LINEAR($P$1:$Y$1,K67:V67,$D$1:$O$1)+((Percent!W67*_xlfn.FORECAST.LINEAR($P$1:$Y$1,K67:V67,$D$1:$O$1))+Adjustment!X67))</f>
        <v>483.70052955546703</v>
      </c>
      <c r="X67" s="46">
        <f>(_xlfn.FORECAST.LINEAR($P$1:$Y$1,L67:W67,$D$1:$O$1)+((Percent!X67*_xlfn.FORECAST.LINEAR($P$1:$Y$1,L67:W67,$D$1:$O$1))+Adjustment!Y67))</f>
        <v>541.92493955447799</v>
      </c>
      <c r="Y67" s="46">
        <f>(_xlfn.FORECAST.LINEAR($P$1:$Y$1,M67:X67,$D$1:$O$1)+((Percent!Y67*_xlfn.FORECAST.LINEAR($P$1:$Y$1,M67:X67,$D$1:$O$1))+Adjustment!Z67))</f>
        <v>651.63512606491543</v>
      </c>
      <c r="Z67" s="37"/>
      <c r="AA67" s="37"/>
    </row>
    <row r="68" spans="1:27" ht="16.350000000000001" customHeight="1" x14ac:dyDescent="0.25">
      <c r="A68" s="15">
        <v>1.5</v>
      </c>
      <c r="B68" s="15" t="s">
        <v>141</v>
      </c>
      <c r="C68" s="37" t="s">
        <v>141</v>
      </c>
      <c r="D68" s="37">
        <f>Base!D68+(Base!D68*Percent!E68)+Adjustment!E68</f>
        <v>135.1</v>
      </c>
      <c r="E68" s="37">
        <f>Base!E68+(Base!E68*Percent!F68)+Adjustment!F68</f>
        <v>132.4</v>
      </c>
      <c r="F68" s="37">
        <f>Base!F68+(Base!F68*Percent!G68)+Adjustment!G68</f>
        <v>133.30000000000001</v>
      </c>
      <c r="G68" s="37">
        <f>Base!G68+(Base!G68*Percent!H68)+Adjustment!H68</f>
        <v>135.80000000000001</v>
      </c>
      <c r="H68" s="37">
        <f>Base!H68+(Base!H68*Percent!I68)+Adjustment!I68</f>
        <v>146.30000000000001</v>
      </c>
      <c r="I68" s="37">
        <f>Base!I68+(Base!I68*Percent!J68)+Adjustment!J68</f>
        <v>162.69999999999999</v>
      </c>
      <c r="J68" s="37">
        <f>Base!J68+(Base!J68*Percent!K68)+Adjustment!K68</f>
        <v>168.6</v>
      </c>
      <c r="K68" s="37">
        <f>Base!K68+(Base!K68*Percent!L68)+Adjustment!L68</f>
        <v>174.8</v>
      </c>
      <c r="L68" s="37">
        <f>Base!L68+(Base!L68*Percent!M68)+Adjustment!M68</f>
        <v>176.2</v>
      </c>
      <c r="M68" s="37">
        <f>Base!M68+(Base!M68*Percent!N68)+Adjustment!N68</f>
        <v>174.7</v>
      </c>
      <c r="N68" s="37">
        <f>Base!N68+(Base!N68*Percent!O68)+Adjustment!O68</f>
        <v>168.7</v>
      </c>
      <c r="O68" s="37">
        <f>Base!O68+(Base!O68*Percent!P68)+Adjustment!P68</f>
        <v>165.97769079999998</v>
      </c>
      <c r="P68" s="46">
        <f>(_xlfn.FORECAST.LINEAR($P$1:$Y$1,D68:O68,$D$1:$O$1)+((Percent!P68*_xlfn.FORECAST.LINEAR($P$1:$Y$1,D68:O68,$D$1:$O$1))+Adjustment!Q68))</f>
        <v>188.933212212657</v>
      </c>
      <c r="Q68" s="46">
        <f>(_xlfn.FORECAST.LINEAR($P$1:$Y$1,E68:P68,$D$1:$O$1)+((Percent!Q68*_xlfn.FORECAST.LINEAR($P$1:$Y$1,E68:P68,$D$1:$O$1))+Adjustment!R68))</f>
        <v>181.08315564688525</v>
      </c>
      <c r="R68" s="46">
        <f>(_xlfn.FORECAST.LINEAR($P$1:$Y$1,F68:Q68,$D$1:$O$1)+((Percent!R68*_xlfn.FORECAST.LINEAR($P$1:$Y$1,F68:Q68,$D$1:$O$1))+Adjustment!S68))</f>
        <v>184.38568104906773</v>
      </c>
      <c r="S68" s="46">
        <f>(_xlfn.FORECAST.LINEAR($P$1:$Y$1,G68:R68,$D$1:$O$1)+((Percent!S68*_xlfn.FORECAST.LINEAR($P$1:$Y$1,G68:R68,$D$1:$O$1))+Adjustment!T68))</f>
        <v>189.12772758557867</v>
      </c>
      <c r="T68" s="46">
        <f>(_xlfn.FORECAST.LINEAR($P$1:$Y$1,H68:S68,$D$1:$O$1)+((Percent!T68*_xlfn.FORECAST.LINEAR($P$1:$Y$1,H68:S68,$D$1:$O$1))+Adjustment!U68))</f>
        <v>194.18798275716478</v>
      </c>
      <c r="U68" s="46">
        <f>(_xlfn.FORECAST.LINEAR($P$1:$Y$1,I68:T68,$D$1:$O$1)+((Percent!U68*_xlfn.FORECAST.LINEAR($P$1:$Y$1,I68:T68,$D$1:$O$1))+Adjustment!V68))</f>
        <v>202.96844239558001</v>
      </c>
      <c r="V68" s="46">
        <f>(_xlfn.FORECAST.LINEAR($P$1:$Y$1,J68:U68,$D$1:$O$1)+((Percent!V68*_xlfn.FORECAST.LINEAR($P$1:$Y$1,J68:U68,$D$1:$O$1))+Adjustment!W68))</f>
        <v>212.59047392411964</v>
      </c>
      <c r="W68" s="46">
        <f>(_xlfn.FORECAST.LINEAR($P$1:$Y$1,K68:V68,$D$1:$O$1)+((Percent!W68*_xlfn.FORECAST.LINEAR($P$1:$Y$1,K68:V68,$D$1:$O$1))+Adjustment!X68))</f>
        <v>212.34736267898933</v>
      </c>
      <c r="X68" s="46">
        <f>(_xlfn.FORECAST.LINEAR($P$1:$Y$1,L68:W68,$D$1:$O$1)+((Percent!X68*_xlfn.FORECAST.LINEAR($P$1:$Y$1,L68:W68,$D$1:$O$1))+Adjustment!Y68))</f>
        <v>224.62933613141141</v>
      </c>
      <c r="Y68" s="46">
        <f>(_xlfn.FORECAST.LINEAR($P$1:$Y$1,M68:X68,$D$1:$O$1)+((Percent!Y68*_xlfn.FORECAST.LINEAR($P$1:$Y$1,M68:X68,$D$1:$O$1))+Adjustment!Z68))</f>
        <v>253.00051830923096</v>
      </c>
      <c r="Z68" s="37"/>
      <c r="AA68" s="37"/>
    </row>
    <row r="69" spans="1:27" ht="16.350000000000001" customHeight="1" x14ac:dyDescent="0.25">
      <c r="A69" s="26">
        <v>1.6</v>
      </c>
      <c r="B69" s="26" t="s">
        <v>142</v>
      </c>
      <c r="C69" s="37" t="s">
        <v>142</v>
      </c>
      <c r="D69" s="37">
        <f>Base!D69+(Base!D69*Percent!E69)+Adjustment!E69</f>
        <v>0.2</v>
      </c>
      <c r="E69" s="37">
        <f>Base!E69+(Base!E69*Percent!F69)+Adjustment!F69</f>
        <v>0.2</v>
      </c>
      <c r="F69" s="37">
        <f>Base!F69+(Base!F69*Percent!G69)+Adjustment!G69</f>
        <v>0.2</v>
      </c>
      <c r="G69" s="37">
        <f>Base!G69+(Base!G69*Percent!H69)+Adjustment!H69</f>
        <v>0.2</v>
      </c>
      <c r="H69" s="37">
        <f>Base!H69+(Base!H69*Percent!I69)+Adjustment!I69</f>
        <v>0.2</v>
      </c>
      <c r="I69" s="37">
        <f>Base!I69+(Base!I69*Percent!J69)+Adjustment!J69</f>
        <v>0.2</v>
      </c>
      <c r="J69" s="37">
        <f>Base!J69+(Base!J69*Percent!K69)+Adjustment!K69</f>
        <v>0.2</v>
      </c>
      <c r="K69" s="37">
        <f>Base!K69+(Base!K69*Percent!L69)+Adjustment!L69</f>
        <v>0.3</v>
      </c>
      <c r="L69" s="37">
        <f>Base!L69+(Base!L69*Percent!M69)+Adjustment!M69</f>
        <v>0.2</v>
      </c>
      <c r="M69" s="37">
        <f>Base!M69+(Base!M69*Percent!N69)+Adjustment!N69</f>
        <v>0.2</v>
      </c>
      <c r="N69" s="37">
        <f>Base!N69+(Base!N69*Percent!O69)+Adjustment!O69</f>
        <v>4</v>
      </c>
      <c r="O69" s="37">
        <f>Base!O69+(Base!O69*Percent!P69)+Adjustment!P69</f>
        <v>4.1193010428571428</v>
      </c>
      <c r="P69" s="46">
        <f>(_xlfn.FORECAST.LINEAR($P$1:$Y$1,D69:O69,$D$1:$O$1)+((Percent!P69*_xlfn.FORECAST.LINEAR($P$1:$Y$1,D69:O69,$D$1:$O$1))+Adjustment!Q69))</f>
        <v>3.1063580168262113</v>
      </c>
      <c r="Q69" s="46">
        <f>(_xlfn.FORECAST.LINEAR($P$1:$Y$1,E69:P69,$D$1:$O$1)+((Percent!Q69*_xlfn.FORECAST.LINEAR($P$1:$Y$1,E69:P69,$D$1:$O$1))+Adjustment!R69))</f>
        <v>3.1199265647757723</v>
      </c>
      <c r="R69" s="46">
        <f>(_xlfn.FORECAST.LINEAR($P$1:$Y$1,F69:Q69,$D$1:$O$1)+((Percent!R69*_xlfn.FORECAST.LINEAR($P$1:$Y$1,F69:Q69,$D$1:$O$1))+Adjustment!S69))</f>
        <v>3.8587165362559572</v>
      </c>
      <c r="S69" s="46">
        <f>(_xlfn.FORECAST.LINEAR($P$1:$Y$1,G69:R69,$D$1:$O$1)+((Percent!S69*_xlfn.FORECAST.LINEAR($P$1:$Y$1,G69:R69,$D$1:$O$1))+Adjustment!T69))</f>
        <v>4.9015601102522819</v>
      </c>
      <c r="T69" s="46">
        <f>(_xlfn.FORECAST.LINEAR($P$1:$Y$1,H69:S69,$D$1:$O$1)+((Percent!T69*_xlfn.FORECAST.LINEAR($P$1:$Y$1,H69:S69,$D$1:$O$1))+Adjustment!U69))</f>
        <v>6.3370498737621812</v>
      </c>
      <c r="U69" s="46">
        <f>(_xlfn.FORECAST.LINEAR($P$1:$Y$1,I69:T69,$D$1:$O$1)+((Percent!U69*_xlfn.FORECAST.LINEAR($P$1:$Y$1,I69:T69,$D$1:$O$1))+Adjustment!V69))</f>
        <v>8.4106068249980517</v>
      </c>
      <c r="V69" s="46">
        <f>(_xlfn.FORECAST.LINEAR($P$1:$Y$1,J69:U69,$D$1:$O$1)+((Percent!V69*_xlfn.FORECAST.LINEAR($P$1:$Y$1,J69:U69,$D$1:$O$1))+Adjustment!W69))</f>
        <v>11.069785852875917</v>
      </c>
      <c r="W69" s="46">
        <f>(_xlfn.FORECAST.LINEAR($P$1:$Y$1,K69:V69,$D$1:$O$1)+((Percent!W69*_xlfn.FORECAST.LINEAR($P$1:$Y$1,K69:V69,$D$1:$O$1))+Adjustment!X69))</f>
        <v>13.783415393290854</v>
      </c>
      <c r="X69" s="46">
        <f>(_xlfn.FORECAST.LINEAR($P$1:$Y$1,L69:W69,$D$1:$O$1)+((Percent!X69*_xlfn.FORECAST.LINEAR($P$1:$Y$1,L69:W69,$D$1:$O$1))+Adjustment!Y69))</f>
        <v>18.057666869604255</v>
      </c>
      <c r="Y69" s="46">
        <f>(_xlfn.FORECAST.LINEAR($P$1:$Y$1,M69:X69,$D$1:$O$1)+((Percent!Y69*_xlfn.FORECAST.LINEAR($P$1:$Y$1,M69:X69,$D$1:$O$1))+Adjustment!Z69))</f>
        <v>24.901719928857773</v>
      </c>
      <c r="Z69" s="37"/>
      <c r="AA69" s="37"/>
    </row>
    <row r="70" spans="1:27" ht="16.350000000000001" customHeight="1" x14ac:dyDescent="0.25">
      <c r="A70" s="7">
        <v>1.7</v>
      </c>
      <c r="B70" s="7" t="s">
        <v>143</v>
      </c>
      <c r="C70" s="37" t="s">
        <v>143</v>
      </c>
      <c r="D70" s="37">
        <f>Base!D70+(Base!D70*Percent!E70)+Adjustment!E70</f>
        <v>-3.3</v>
      </c>
      <c r="E70" s="37">
        <f>Base!E70+(Base!E70*Percent!F70)+Adjustment!F70</f>
        <v>4.5999999999999996</v>
      </c>
      <c r="F70" s="37">
        <f>Base!F70+(Base!F70*Percent!G70)+Adjustment!G70</f>
        <v>-11</v>
      </c>
      <c r="G70" s="37">
        <f>Base!G70+(Base!G70*Percent!H70)+Adjustment!H70</f>
        <v>-5.9</v>
      </c>
      <c r="H70" s="37">
        <f>Base!H70+(Base!H70*Percent!I70)+Adjustment!I70</f>
        <v>-12</v>
      </c>
      <c r="I70" s="37">
        <f>Base!I70+(Base!I70*Percent!J70)+Adjustment!J70</f>
        <v>-9.4</v>
      </c>
      <c r="J70" s="37">
        <f>Base!J70+(Base!J70*Percent!K70)+Adjustment!K70</f>
        <v>-4.4000000000000004</v>
      </c>
      <c r="K70" s="37">
        <f>Base!K70+(Base!K70*Percent!L70)+Adjustment!L70</f>
        <v>12.3</v>
      </c>
      <c r="L70" s="37">
        <f>Base!L70+(Base!L70*Percent!M70)+Adjustment!M70</f>
        <v>-6</v>
      </c>
      <c r="M70" s="37">
        <f>Base!M70+(Base!M70*Percent!N70)+Adjustment!N70</f>
        <v>-30.6</v>
      </c>
      <c r="N70" s="37">
        <f>Base!N70+(Base!N70*Percent!O70)+Adjustment!O70</f>
        <v>-36.4</v>
      </c>
      <c r="O70" s="37">
        <f>Base!O70+(Base!O70*Percent!P70)+Adjustment!P70</f>
        <v>-33.557232885714285</v>
      </c>
      <c r="P70" s="46">
        <f>(_xlfn.FORECAST.LINEAR($P$1:$Y$1,D70:O70,$D$1:$O$1)+((Percent!P70*_xlfn.FORECAST.LINEAR($P$1:$Y$1,D70:O70,$D$1:$O$1))+Adjustment!Q70))</f>
        <v>-32.470731029908002</v>
      </c>
      <c r="Q70" s="46">
        <f>(_xlfn.FORECAST.LINEAR($P$1:$Y$1,E70:P70,$D$1:$O$1)+((Percent!Q70*_xlfn.FORECAST.LINEAR($P$1:$Y$1,E70:P70,$D$1:$O$1))+Adjustment!R70))</f>
        <v>-32.716839498191327</v>
      </c>
      <c r="R70" s="46">
        <f>(_xlfn.FORECAST.LINEAR($P$1:$Y$1,F70:Q70,$D$1:$O$1)+((Percent!R70*_xlfn.FORECAST.LINEAR($P$1:$Y$1,F70:Q70,$D$1:$O$1))+Adjustment!S70))</f>
        <v>-37.366107616737445</v>
      </c>
      <c r="S70" s="46">
        <f>(_xlfn.FORECAST.LINEAR($P$1:$Y$1,G70:R70,$D$1:$O$1)+((Percent!S70*_xlfn.FORECAST.LINEAR($P$1:$Y$1,G70:R70,$D$1:$O$1))+Adjustment!T70))</f>
        <v>-46.75459034726294</v>
      </c>
      <c r="T70" s="46">
        <f>(_xlfn.FORECAST.LINEAR($P$1:$Y$1,H70:S70,$D$1:$O$1)+((Percent!T70*_xlfn.FORECAST.LINEAR($P$1:$Y$1,H70:S70,$D$1:$O$1))+Adjustment!U70))</f>
        <v>-58.872989942052641</v>
      </c>
      <c r="U70" s="46">
        <f>(_xlfn.FORECAST.LINEAR($P$1:$Y$1,I70:T70,$D$1:$O$1)+((Percent!U70*_xlfn.FORECAST.LINEAR($P$1:$Y$1,I70:T70,$D$1:$O$1))+Adjustment!V70))</f>
        <v>-78.464791092338544</v>
      </c>
      <c r="V70" s="46">
        <f>(_xlfn.FORECAST.LINEAR($P$1:$Y$1,J70:U70,$D$1:$O$1)+((Percent!V70*_xlfn.FORECAST.LINEAR($P$1:$Y$1,J70:U70,$D$1:$O$1))+Adjustment!W70))</f>
        <v>-103.83834624416207</v>
      </c>
      <c r="W70" s="46">
        <f>(_xlfn.FORECAST.LINEAR($P$1:$Y$1,K70:V70,$D$1:$O$1)+((Percent!W70*_xlfn.FORECAST.LINEAR($P$1:$Y$1,K70:V70,$D$1:$O$1))+Adjustment!X70))</f>
        <v>-128.6533957161235</v>
      </c>
      <c r="X70" s="46">
        <f>(_xlfn.FORECAST.LINEAR($P$1:$Y$1,L70:W70,$D$1:$O$1)+((Percent!X70*_xlfn.FORECAST.LINEAR($P$1:$Y$1,L70:W70,$D$1:$O$1))+Adjustment!Y70))</f>
        <v>-159.78027858610673</v>
      </c>
      <c r="Y70" s="46">
        <f>(_xlfn.FORECAST.LINEAR($P$1:$Y$1,M70:X70,$D$1:$O$1)+((Percent!Y70*_xlfn.FORECAST.LINEAR($P$1:$Y$1,M70:X70,$D$1:$O$1))+Adjustment!Z70))</f>
        <v>-214.98147534060649</v>
      </c>
      <c r="Z70" s="37"/>
      <c r="AA70" s="37"/>
    </row>
    <row r="71" spans="1:27" ht="16.350000000000001" customHeight="1" x14ac:dyDescent="0.25">
      <c r="A71" s="6">
        <v>2</v>
      </c>
      <c r="B71" s="6" t="s">
        <v>144</v>
      </c>
      <c r="C71" s="37" t="s">
        <v>144</v>
      </c>
      <c r="D71" s="37">
        <f>Base!D71+(Base!D71*Percent!E71)+Adjustment!E71</f>
        <v>2742.28</v>
      </c>
      <c r="E71" s="37">
        <f>Base!E71+(Base!E71*Percent!F71)+Adjustment!F71</f>
        <v>2707.02</v>
      </c>
      <c r="F71" s="37">
        <f>Base!F71+(Base!F71*Percent!G71)+Adjustment!G71</f>
        <v>2881</v>
      </c>
      <c r="G71" s="37">
        <f>Base!G71+(Base!G71*Percent!H71)+Adjustment!H71</f>
        <v>3243.61</v>
      </c>
      <c r="H71" s="37">
        <f>Base!H71+(Base!H71*Percent!I71)+Adjustment!I71</f>
        <v>3594.02</v>
      </c>
      <c r="I71" s="37">
        <f>Base!I71+(Base!I71*Percent!J71)+Adjustment!J71</f>
        <v>3831.16</v>
      </c>
      <c r="J71" s="37">
        <f>Base!J71+(Base!J71*Percent!K71)+Adjustment!K71</f>
        <v>3832.96</v>
      </c>
      <c r="K71" s="37">
        <f>Base!K71+(Base!K71*Percent!L71)+Adjustment!L71</f>
        <v>3365.36</v>
      </c>
      <c r="L71" s="37">
        <f>Base!L71+(Base!L71*Percent!M71)+Adjustment!M71</f>
        <v>3376.9</v>
      </c>
      <c r="M71" s="37">
        <f>Base!M71+(Base!M71*Percent!N71)+Adjustment!N71</f>
        <v>3576.99</v>
      </c>
      <c r="N71" s="37">
        <f>Base!N71+(Base!N71*Percent!O71)+Adjustment!O71</f>
        <v>3765.9</v>
      </c>
      <c r="O71" s="37">
        <f>Base!O71+(Base!O71*Percent!P71)+Adjustment!P71</f>
        <v>4178.8098723128569</v>
      </c>
      <c r="P71" s="46">
        <f>(_xlfn.FORECAST.LINEAR($P$1:$Y$1,D71:O71,$D$1:$O$1)+((Percent!P71*_xlfn.FORECAST.LINEAR($P$1:$Y$1,D71:O71,$D$1:$O$1))+Adjustment!Q71))</f>
        <v>4264.8709113464211</v>
      </c>
      <c r="Q71" s="46">
        <f>(_xlfn.FORECAST.LINEAR($P$1:$Y$1,E71:P71,$D$1:$O$1)+((Percent!Q71*_xlfn.FORECAST.LINEAR($P$1:$Y$1,E71:P71,$D$1:$O$1))+Adjustment!R71))</f>
        <v>4030.9175520694339</v>
      </c>
      <c r="R71" s="46">
        <f>(_xlfn.FORECAST.LINEAR($P$1:$Y$1,F71:Q71,$D$1:$O$1)+((Percent!R71*_xlfn.FORECAST.LINEAR($P$1:$Y$1,F71:Q71,$D$1:$O$1))+Adjustment!S71))</f>
        <v>4060.8848863131061</v>
      </c>
      <c r="S71" s="46">
        <f>(_xlfn.FORECAST.LINEAR($P$1:$Y$1,G71:R71,$D$1:$O$1)+((Percent!S71*_xlfn.FORECAST.LINEAR($P$1:$Y$1,G71:R71,$D$1:$O$1))+Adjustment!T71))</f>
        <v>4121.0174145203891</v>
      </c>
      <c r="T71" s="46">
        <f>(_xlfn.FORECAST.LINEAR($P$1:$Y$1,H71:S71,$D$1:$O$1)+((Percent!T71*_xlfn.FORECAST.LINEAR($P$1:$Y$1,H71:S71,$D$1:$O$1))+Adjustment!U71))</f>
        <v>4252.6956617338165</v>
      </c>
      <c r="U71" s="46">
        <f>(_xlfn.FORECAST.LINEAR($P$1:$Y$1,I71:T71,$D$1:$O$1)+((Percent!U71*_xlfn.FORECAST.LINEAR($P$1:$Y$1,I71:T71,$D$1:$O$1))+Adjustment!V71))</f>
        <v>4559.3529982971477</v>
      </c>
      <c r="V71" s="46">
        <f>(_xlfn.FORECAST.LINEAR($P$1:$Y$1,J71:U71,$D$1:$O$1)+((Percent!V71*_xlfn.FORECAST.LINEAR($P$1:$Y$1,J71:U71,$D$1:$O$1))+Adjustment!W71))</f>
        <v>4958.2458748371973</v>
      </c>
      <c r="W71" s="46">
        <f>(_xlfn.FORECAST.LINEAR($P$1:$Y$1,K71:V71,$D$1:$O$1)+((Percent!W71*_xlfn.FORECAST.LINEAR($P$1:$Y$1,K71:V71,$D$1:$O$1))+Adjustment!X71))</f>
        <v>5196.2360335582325</v>
      </c>
      <c r="X71" s="46">
        <f>(_xlfn.FORECAST.LINEAR($P$1:$Y$1,L71:W71,$D$1:$O$1)+((Percent!X71*_xlfn.FORECAST.LINEAR($P$1:$Y$1,L71:W71,$D$1:$O$1))+Adjustment!Y71))</f>
        <v>5606.3567612867027</v>
      </c>
      <c r="Y71" s="46">
        <f>(_xlfn.FORECAST.LINEAR($P$1:$Y$1,M71:X71,$D$1:$O$1)+((Percent!Y71*_xlfn.FORECAST.LINEAR($P$1:$Y$1,M71:X71,$D$1:$O$1))+Adjustment!Z71))</f>
        <v>6363.4431665548072</v>
      </c>
      <c r="Z71" s="37"/>
      <c r="AA71" s="37"/>
    </row>
    <row r="72" spans="1:27" ht="16.350000000000001" customHeight="1" x14ac:dyDescent="0.25">
      <c r="A72" s="7">
        <v>2.1</v>
      </c>
      <c r="B72" s="7" t="s">
        <v>145</v>
      </c>
      <c r="C72" s="37" t="s">
        <v>145</v>
      </c>
      <c r="D72" s="37">
        <f>Base!D72+(Base!D72*Percent!E72)+Adjustment!E72</f>
        <v>32.630000000000003</v>
      </c>
      <c r="E72" s="37">
        <f>Base!E72+(Base!E72*Percent!F72)+Adjustment!F72</f>
        <v>36.03</v>
      </c>
      <c r="F72" s="37">
        <f>Base!F72+(Base!F72*Percent!G72)+Adjustment!G72</f>
        <v>42.22</v>
      </c>
      <c r="G72" s="37">
        <f>Base!G72+(Base!G72*Percent!H72)+Adjustment!H72</f>
        <v>36.21</v>
      </c>
      <c r="H72" s="37">
        <f>Base!H72+(Base!H72*Percent!I72)+Adjustment!I72</f>
        <v>39.26</v>
      </c>
      <c r="I72" s="37">
        <f>Base!I72+(Base!I72*Percent!J72)+Adjustment!J72</f>
        <v>37.76</v>
      </c>
      <c r="J72" s="37">
        <f>Base!J72+(Base!J72*Percent!K72)+Adjustment!K72</f>
        <v>34.729999999999997</v>
      </c>
      <c r="K72" s="37">
        <f>Base!K72+(Base!K72*Percent!L72)+Adjustment!L72</f>
        <v>28.46</v>
      </c>
      <c r="L72" s="37">
        <f>Base!L72+(Base!L72*Percent!M72)+Adjustment!M72</f>
        <v>29.51</v>
      </c>
      <c r="M72" s="37">
        <f>Base!M72+(Base!M72*Percent!N72)+Adjustment!N72</f>
        <v>30.53</v>
      </c>
      <c r="N72" s="37">
        <f>Base!N72+(Base!N72*Percent!O72)+Adjustment!O72</f>
        <v>33.619999999999997</v>
      </c>
      <c r="O72" s="37">
        <f>Base!O72+(Base!O72*Percent!P72)+Adjustment!P72</f>
        <v>35.968531057142854</v>
      </c>
      <c r="P72" s="46">
        <f>(_xlfn.FORECAST.LINEAR($P$1:$Y$1,D72:O72,$D$1:$O$1)+((Percent!P72*_xlfn.FORECAST.LINEAR($P$1:$Y$1,D72:O72,$D$1:$O$1))+Adjustment!Q72))</f>
        <v>31.660467607644016</v>
      </c>
      <c r="Q72" s="46">
        <f>(_xlfn.FORECAST.LINEAR($P$1:$Y$1,E72:P72,$D$1:$O$1)+((Percent!Q72*_xlfn.FORECAST.LINEAR($P$1:$Y$1,E72:P72,$D$1:$O$1))+Adjustment!R72))</f>
        <v>28.378210032451975</v>
      </c>
      <c r="R72" s="46">
        <f>(_xlfn.FORECAST.LINEAR($P$1:$Y$1,F72:Q72,$D$1:$O$1)+((Percent!R72*_xlfn.FORECAST.LINEAR($P$1:$Y$1,F72:Q72,$D$1:$O$1))+Adjustment!S72))</f>
        <v>25.735763557783937</v>
      </c>
      <c r="S72" s="46">
        <f>(_xlfn.FORECAST.LINEAR($P$1:$Y$1,G72:R72,$D$1:$O$1)+((Percent!S72*_xlfn.FORECAST.LINEAR($P$1:$Y$1,G72:R72,$D$1:$O$1))+Adjustment!T72))</f>
        <v>24.254773650660063</v>
      </c>
      <c r="T72" s="46">
        <f>(_xlfn.FORECAST.LINEAR($P$1:$Y$1,H72:S72,$D$1:$O$1)+((Percent!T72*_xlfn.FORECAST.LINEAR($P$1:$Y$1,H72:S72,$D$1:$O$1))+Adjustment!U72))</f>
        <v>21.602420398399129</v>
      </c>
      <c r="U72" s="46">
        <f>(_xlfn.FORECAST.LINEAR($P$1:$Y$1,I72:T72,$D$1:$O$1)+((Percent!U72*_xlfn.FORECAST.LINEAR($P$1:$Y$1,I72:T72,$D$1:$O$1))+Adjustment!V72))</f>
        <v>19.35033065713937</v>
      </c>
      <c r="V72" s="46">
        <f>(_xlfn.FORECAST.LINEAR($P$1:$Y$1,J72:U72,$D$1:$O$1)+((Percent!V72*_xlfn.FORECAST.LINEAR($P$1:$Y$1,J72:U72,$D$1:$O$1))+Adjustment!W72))</f>
        <v>15.974439943975206</v>
      </c>
      <c r="W72" s="46">
        <f>(_xlfn.FORECAST.LINEAR($P$1:$Y$1,K72:V72,$D$1:$O$1)+((Percent!W72*_xlfn.FORECAST.LINEAR($P$1:$Y$1,K72:V72,$D$1:$O$1))+Adjustment!X72))</f>
        <v>9.9741696056521327</v>
      </c>
      <c r="X72" s="46">
        <f>(_xlfn.FORECAST.LINEAR($P$1:$Y$1,L72:W72,$D$1:$O$1)+((Percent!X72*_xlfn.FORECAST.LINEAR($P$1:$Y$1,L72:W72,$D$1:$O$1))+Adjustment!Y72))</f>
        <v>-0.14047551431665989</v>
      </c>
      <c r="Y72" s="46">
        <f>(_xlfn.FORECAST.LINEAR($P$1:$Y$1,M72:X72,$D$1:$O$1)+((Percent!Y72*_xlfn.FORECAST.LINEAR($P$1:$Y$1,M72:X72,$D$1:$O$1))+Adjustment!Z72))</f>
        <v>-15.836633613154783</v>
      </c>
      <c r="Z72" s="37"/>
      <c r="AA72" s="37"/>
    </row>
    <row r="73" spans="1:27" ht="16.350000000000001" customHeight="1" x14ac:dyDescent="0.25">
      <c r="A73" s="9">
        <v>2.2000000000000002</v>
      </c>
      <c r="B73" s="9" t="s">
        <v>146</v>
      </c>
      <c r="C73" s="37" t="s">
        <v>146</v>
      </c>
      <c r="D73" s="37">
        <f>Base!D73+(Base!D73*Percent!E73)+Adjustment!E73</f>
        <v>708.41</v>
      </c>
      <c r="E73" s="37">
        <f>Base!E73+(Base!E73*Percent!F73)+Adjustment!F73</f>
        <v>721.62</v>
      </c>
      <c r="F73" s="37">
        <f>Base!F73+(Base!F73*Percent!G73)+Adjustment!G73</f>
        <v>743.41</v>
      </c>
      <c r="G73" s="37">
        <f>Base!G73+(Base!G73*Percent!H73)+Adjustment!H73</f>
        <v>804.68</v>
      </c>
      <c r="H73" s="37">
        <f>Base!H73+(Base!H73*Percent!I73)+Adjustment!I73</f>
        <v>849.32</v>
      </c>
      <c r="I73" s="37">
        <f>Base!I73+(Base!I73*Percent!J73)+Adjustment!J73</f>
        <v>881.94</v>
      </c>
      <c r="J73" s="37">
        <f>Base!J73+(Base!J73*Percent!K73)+Adjustment!K73</f>
        <v>913.56</v>
      </c>
      <c r="K73" s="37">
        <f>Base!K73+(Base!K73*Percent!L73)+Adjustment!L73</f>
        <v>906.01</v>
      </c>
      <c r="L73" s="37">
        <f>Base!L73+(Base!L73*Percent!M73)+Adjustment!M73</f>
        <v>880.92</v>
      </c>
      <c r="M73" s="37">
        <f>Base!M73+(Base!M73*Percent!N73)+Adjustment!N73</f>
        <v>835.29</v>
      </c>
      <c r="N73" s="37">
        <f>Base!N73+(Base!N73*Percent!O73)+Adjustment!O73</f>
        <v>862.65</v>
      </c>
      <c r="O73" s="37">
        <f>Base!O73+(Base!O73*Percent!P73)+Adjustment!P73</f>
        <v>970.30638418285719</v>
      </c>
      <c r="P73" s="46">
        <f>(_xlfn.FORECAST.LINEAR($P$1:$Y$1,D73:O73,$D$1:$O$1)+((Percent!P73*_xlfn.FORECAST.LINEAR($P$1:$Y$1,D73:O73,$D$1:$O$1))+Adjustment!Q73))</f>
        <v>990.18496951264478</v>
      </c>
      <c r="Q73" s="46">
        <f>(_xlfn.FORECAST.LINEAR($P$1:$Y$1,E73:P73,$D$1:$O$1)+((Percent!Q73*_xlfn.FORECAST.LINEAR($P$1:$Y$1,E73:P73,$D$1:$O$1))+Adjustment!R73))</f>
        <v>932.88497387352118</v>
      </c>
      <c r="R73" s="46">
        <f>(_xlfn.FORECAST.LINEAR($P$1:$Y$1,F73:Q73,$D$1:$O$1)+((Percent!R73*_xlfn.FORECAST.LINEAR($P$1:$Y$1,F73:Q73,$D$1:$O$1))+Adjustment!S73))</f>
        <v>933.15071061391757</v>
      </c>
      <c r="S73" s="46">
        <f>(_xlfn.FORECAST.LINEAR($P$1:$Y$1,G73:R73,$D$1:$O$1)+((Percent!S73*_xlfn.FORECAST.LINEAR($P$1:$Y$1,G73:R73,$D$1:$O$1))+Adjustment!T73))</f>
        <v>938.92504259949055</v>
      </c>
      <c r="T73" s="46">
        <f>(_xlfn.FORECAST.LINEAR($P$1:$Y$1,H73:S73,$D$1:$O$1)+((Percent!T73*_xlfn.FORECAST.LINEAR($P$1:$Y$1,H73:S73,$D$1:$O$1))+Adjustment!U73))</f>
        <v>955.94374979186523</v>
      </c>
      <c r="U73" s="46">
        <f>(_xlfn.FORECAST.LINEAR($P$1:$Y$1,I73:T73,$D$1:$O$1)+((Percent!U73*_xlfn.FORECAST.LINEAR($P$1:$Y$1,I73:T73,$D$1:$O$1))+Adjustment!V73))</f>
        <v>996.37958468550755</v>
      </c>
      <c r="V73" s="46">
        <f>(_xlfn.FORECAST.LINEAR($P$1:$Y$1,J73:U73,$D$1:$O$1)+((Percent!V73*_xlfn.FORECAST.LINEAR($P$1:$Y$1,J73:U73,$D$1:$O$1))+Adjustment!W73))</f>
        <v>1032.671257288489</v>
      </c>
      <c r="W73" s="46">
        <f>(_xlfn.FORECAST.LINEAR($P$1:$Y$1,K73:V73,$D$1:$O$1)+((Percent!W73*_xlfn.FORECAST.LINEAR($P$1:$Y$1,K73:V73,$D$1:$O$1))+Adjustment!X73))</f>
        <v>1022.8560120906616</v>
      </c>
      <c r="X73" s="46">
        <f>(_xlfn.FORECAST.LINEAR($P$1:$Y$1,L73:W73,$D$1:$O$1)+((Percent!X73*_xlfn.FORECAST.LINEAR($P$1:$Y$1,L73:W73,$D$1:$O$1))+Adjustment!Y73))</f>
        <v>1060.6799658875823</v>
      </c>
      <c r="Y73" s="46">
        <f>(_xlfn.FORECAST.LINEAR($P$1:$Y$1,M73:X73,$D$1:$O$1)+((Percent!Y73*_xlfn.FORECAST.LINEAR($P$1:$Y$1,M73:X73,$D$1:$O$1))+Adjustment!Z73))</f>
        <v>1148.0747322021823</v>
      </c>
      <c r="Z73" s="37"/>
      <c r="AA73" s="37"/>
    </row>
    <row r="74" spans="1:27" ht="16.350000000000001" customHeight="1" x14ac:dyDescent="0.25">
      <c r="A74" s="10" t="s">
        <v>8</v>
      </c>
      <c r="B74" s="10" t="s">
        <v>116</v>
      </c>
      <c r="C74" s="37" t="s">
        <v>116</v>
      </c>
      <c r="D74" s="37">
        <f>Base!D74+(Base!D74*Percent!E74)+Adjustment!E74</f>
        <v>524.20000000000005</v>
      </c>
      <c r="E74" s="37">
        <f>Base!E74+(Base!E74*Percent!F74)+Adjustment!F74</f>
        <v>533.44000000000005</v>
      </c>
      <c r="F74" s="37">
        <f>Base!F74+(Base!F74*Percent!G74)+Adjustment!G74</f>
        <v>545.35</v>
      </c>
      <c r="G74" s="37">
        <f>Base!G74+(Base!G74*Percent!H74)+Adjustment!H74</f>
        <v>588.41999999999996</v>
      </c>
      <c r="H74" s="37">
        <f>Base!H74+(Base!H74*Percent!I74)+Adjustment!I74</f>
        <v>620.01</v>
      </c>
      <c r="I74" s="37">
        <f>Base!I74+(Base!I74*Percent!J74)+Adjustment!J74</f>
        <v>647.39</v>
      </c>
      <c r="J74" s="37">
        <f>Base!J74+(Base!J74*Percent!K74)+Adjustment!K74</f>
        <v>671.18</v>
      </c>
      <c r="K74" s="37">
        <f>Base!K74+(Base!K74*Percent!L74)+Adjustment!L74</f>
        <v>668.24</v>
      </c>
      <c r="L74" s="37">
        <f>Base!L74+(Base!L74*Percent!M74)+Adjustment!M74</f>
        <v>646.62</v>
      </c>
      <c r="M74" s="37">
        <f>Base!M74+(Base!M74*Percent!N74)+Adjustment!N74</f>
        <v>580.89</v>
      </c>
      <c r="N74" s="37">
        <f>Base!N74+(Base!N74*Percent!O74)+Adjustment!O74</f>
        <v>585.09</v>
      </c>
      <c r="O74" s="37">
        <f>Base!O74+(Base!O74*Percent!P74)+Adjustment!P74</f>
        <v>692.68558804571433</v>
      </c>
      <c r="P74" s="46">
        <f>(_xlfn.FORECAST.LINEAR($P$1:$Y$1,D74:O74,$D$1:$O$1)+((Percent!P74*_xlfn.FORECAST.LINEAR($P$1:$Y$1,D74:O74,$D$1:$O$1))+Adjustment!Q74))</f>
        <v>694.95288164832766</v>
      </c>
      <c r="Q74" s="46">
        <f>(_xlfn.FORECAST.LINEAR($P$1:$Y$1,E74:P74,$D$1:$O$1)+((Percent!Q74*_xlfn.FORECAST.LINEAR($P$1:$Y$1,E74:P74,$D$1:$O$1))+Adjustment!R74))</f>
        <v>651.77164420863005</v>
      </c>
      <c r="R74" s="46">
        <f>(_xlfn.FORECAST.LINEAR($P$1:$Y$1,F74:Q74,$D$1:$O$1)+((Percent!R74*_xlfn.FORECAST.LINEAR($P$1:$Y$1,F74:Q74,$D$1:$O$1))+Adjustment!S74))</f>
        <v>644.92923249995783</v>
      </c>
      <c r="S74" s="46">
        <f>(_xlfn.FORECAST.LINEAR($P$1:$Y$1,G74:R74,$D$1:$O$1)+((Percent!S74*_xlfn.FORECAST.LINEAR($P$1:$Y$1,G74:R74,$D$1:$O$1))+Adjustment!T74))</f>
        <v>638.91909246600778</v>
      </c>
      <c r="T74" s="46">
        <f>(_xlfn.FORECAST.LINEAR($P$1:$Y$1,H74:S74,$D$1:$O$1)+((Percent!T74*_xlfn.FORECAST.LINEAR($P$1:$Y$1,H74:S74,$D$1:$O$1))+Adjustment!U74))</f>
        <v>636.98878961809896</v>
      </c>
      <c r="U74" s="46">
        <f>(_xlfn.FORECAST.LINEAR($P$1:$Y$1,I74:T74,$D$1:$O$1)+((Percent!U74*_xlfn.FORECAST.LINEAR($P$1:$Y$1,I74:T74,$D$1:$O$1))+Adjustment!V74))</f>
        <v>645.44197721459614</v>
      </c>
      <c r="V74" s="46">
        <f>(_xlfn.FORECAST.LINEAR($P$1:$Y$1,J74:U74,$D$1:$O$1)+((Percent!V74*_xlfn.FORECAST.LINEAR($P$1:$Y$1,J74:U74,$D$1:$O$1))+Adjustment!W74))</f>
        <v>646.06081214723588</v>
      </c>
      <c r="W74" s="46">
        <f>(_xlfn.FORECAST.LINEAR($P$1:$Y$1,K74:V74,$D$1:$O$1)+((Percent!W74*_xlfn.FORECAST.LINEAR($P$1:$Y$1,K74:V74,$D$1:$O$1))+Adjustment!X74))</f>
        <v>613.43988348939865</v>
      </c>
      <c r="X74" s="46">
        <f>(_xlfn.FORECAST.LINEAR($P$1:$Y$1,L74:W74,$D$1:$O$1)+((Percent!X74*_xlfn.FORECAST.LINEAR($P$1:$Y$1,L74:W74,$D$1:$O$1))+Adjustment!Y74))</f>
        <v>603.37500110496558</v>
      </c>
      <c r="Y74" s="46">
        <f>(_xlfn.FORECAST.LINEAR($P$1:$Y$1,M74:X74,$D$1:$O$1)+((Percent!Y74*_xlfn.FORECAST.LINEAR($P$1:$Y$1,M74:X74,$D$1:$O$1))+Adjustment!Z74))</f>
        <v>606.76992538025308</v>
      </c>
      <c r="Z74" s="37"/>
      <c r="AA74" s="37"/>
    </row>
    <row r="75" spans="1:27" ht="16.350000000000001" customHeight="1" x14ac:dyDescent="0.25">
      <c r="A75" s="11" t="s">
        <v>9</v>
      </c>
      <c r="B75" s="11" t="s">
        <v>118</v>
      </c>
      <c r="C75" s="37" t="s">
        <v>118</v>
      </c>
      <c r="D75" s="37">
        <f>Base!D75+(Base!D75*Percent!E75)+Adjustment!E75</f>
        <v>448.13</v>
      </c>
      <c r="E75" s="37">
        <f>Base!E75+(Base!E75*Percent!F75)+Adjustment!F75</f>
        <v>456.01</v>
      </c>
      <c r="F75" s="37">
        <f>Base!F75+(Base!F75*Percent!G75)+Adjustment!G75</f>
        <v>466.18</v>
      </c>
      <c r="G75" s="37">
        <f>Base!G75+(Base!G75*Percent!H75)+Adjustment!H75</f>
        <v>503</v>
      </c>
      <c r="H75" s="37">
        <f>Base!H75+(Base!H75*Percent!I75)+Adjustment!I75</f>
        <v>530.01</v>
      </c>
      <c r="I75" s="37">
        <f>Base!I75+(Base!I75*Percent!J75)+Adjustment!J75</f>
        <v>553.41</v>
      </c>
      <c r="J75" s="37">
        <f>Base!J75+(Base!J75*Percent!K75)+Adjustment!K75</f>
        <v>573.75</v>
      </c>
      <c r="K75" s="37">
        <f>Base!K75+(Base!K75*Percent!L75)+Adjustment!L75</f>
        <v>571.23</v>
      </c>
      <c r="L75" s="37">
        <f>Base!L75+(Base!L75*Percent!M75)+Adjustment!M75</f>
        <v>552.76</v>
      </c>
      <c r="M75" s="37">
        <f>Base!M75+(Base!M75*Percent!N75)+Adjustment!N75</f>
        <v>496.59</v>
      </c>
      <c r="N75" s="37">
        <f>Base!N75+(Base!N75*Percent!O75)+Adjustment!O75</f>
        <v>500.11</v>
      </c>
      <c r="O75" s="37">
        <f>Base!O75+(Base!O75*Percent!P75)+Adjustment!P75</f>
        <v>592.1545484485714</v>
      </c>
      <c r="P75" s="46">
        <f>(_xlfn.FORECAST.LINEAR($P$1:$Y$1,D75:O75,$D$1:$O$1)+((Percent!P75*_xlfn.FORECAST.LINEAR($P$1:$Y$1,D75:O75,$D$1:$O$1))+Adjustment!Q75))</f>
        <v>594.06798160393487</v>
      </c>
      <c r="Q75" s="46">
        <f>(_xlfn.FORECAST.LINEAR($P$1:$Y$1,E75:P75,$D$1:$O$1)+((Percent!Q75*_xlfn.FORECAST.LINEAR($P$1:$Y$1,E75:P75,$D$1:$O$1))+Adjustment!R75))</f>
        <v>557.15676434736588</v>
      </c>
      <c r="R75" s="46">
        <f>(_xlfn.FORECAST.LINEAR($P$1:$Y$1,F75:Q75,$D$1:$O$1)+((Percent!R75*_xlfn.FORECAST.LINEAR($P$1:$Y$1,F75:Q75,$D$1:$O$1))+Adjustment!S75))</f>
        <v>551.30879647034806</v>
      </c>
      <c r="S75" s="46">
        <f>(_xlfn.FORECAST.LINEAR($P$1:$Y$1,G75:R75,$D$1:$O$1)+((Percent!S75*_xlfn.FORECAST.LINEAR($P$1:$Y$1,G75:R75,$D$1:$O$1))+Adjustment!T75))</f>
        <v>546.17049755963353</v>
      </c>
      <c r="T75" s="46">
        <f>(_xlfn.FORECAST.LINEAR($P$1:$Y$1,H75:S75,$D$1:$O$1)+((Percent!T75*_xlfn.FORECAST.LINEAR($P$1:$Y$1,H75:S75,$D$1:$O$1))+Adjustment!U75))</f>
        <v>544.51947668043749</v>
      </c>
      <c r="U75" s="46">
        <f>(_xlfn.FORECAST.LINEAR($P$1:$Y$1,I75:T75,$D$1:$O$1)+((Percent!U75*_xlfn.FORECAST.LINEAR($P$1:$Y$1,I75:T75,$D$1:$O$1))+Adjustment!V75))</f>
        <v>551.74586626278187</v>
      </c>
      <c r="V75" s="46">
        <f>(_xlfn.FORECAST.LINEAR($P$1:$Y$1,J75:U75,$D$1:$O$1)+((Percent!V75*_xlfn.FORECAST.LINEAR($P$1:$Y$1,J75:U75,$D$1:$O$1))+Adjustment!W75))</f>
        <v>552.2738346846163</v>
      </c>
      <c r="W75" s="46">
        <f>(_xlfn.FORECAST.LINEAR($P$1:$Y$1,K75:V75,$D$1:$O$1)+((Percent!W75*_xlfn.FORECAST.LINEAR($P$1:$Y$1,K75:V75,$D$1:$O$1))+Adjustment!X75))</f>
        <v>524.38797524587392</v>
      </c>
      <c r="X75" s="46">
        <f>(_xlfn.FORECAST.LINEAR($P$1:$Y$1,L75:W75,$D$1:$O$1)+((Percent!X75*_xlfn.FORECAST.LINEAR($P$1:$Y$1,L75:W75,$D$1:$O$1))+Adjustment!Y75))</f>
        <v>515.78083738335806</v>
      </c>
      <c r="Y75" s="46">
        <f>(_xlfn.FORECAST.LINEAR($P$1:$Y$1,M75:X75,$D$1:$O$1)+((Percent!Y75*_xlfn.FORECAST.LINEAR($P$1:$Y$1,M75:X75,$D$1:$O$1))+Adjustment!Z75))</f>
        <v>518.68203736024736</v>
      </c>
      <c r="Z75" s="37"/>
      <c r="AA75" s="37"/>
    </row>
    <row r="76" spans="1:27" ht="16.350000000000001" customHeight="1" x14ac:dyDescent="0.25">
      <c r="A76" s="8" t="s">
        <v>10</v>
      </c>
      <c r="B76" s="8" t="s">
        <v>147</v>
      </c>
      <c r="C76" s="37" t="s">
        <v>147</v>
      </c>
      <c r="D76" s="37">
        <f>Base!D76+(Base!D76*Percent!E76)+Adjustment!E76</f>
        <v>76.069999999999993</v>
      </c>
      <c r="E76" s="37">
        <f>Base!E76+(Base!E76*Percent!F76)+Adjustment!F76</f>
        <v>77.430000000000007</v>
      </c>
      <c r="F76" s="37">
        <f>Base!F76+(Base!F76*Percent!G76)+Adjustment!G76</f>
        <v>79.17</v>
      </c>
      <c r="G76" s="37">
        <f>Base!G76+(Base!G76*Percent!H76)+Adjustment!H76</f>
        <v>85.42</v>
      </c>
      <c r="H76" s="37">
        <f>Base!H76+(Base!H76*Percent!I76)+Adjustment!I76</f>
        <v>90</v>
      </c>
      <c r="I76" s="37">
        <f>Base!I76+(Base!I76*Percent!J76)+Adjustment!J76</f>
        <v>93.97</v>
      </c>
      <c r="J76" s="37">
        <f>Base!J76+(Base!J76*Percent!K76)+Adjustment!K76</f>
        <v>97.43</v>
      </c>
      <c r="K76" s="37">
        <f>Base!K76+(Base!K76*Percent!L76)+Adjustment!L76</f>
        <v>97.01</v>
      </c>
      <c r="L76" s="37">
        <f>Base!L76+(Base!L76*Percent!M76)+Adjustment!M76</f>
        <v>93.86</v>
      </c>
      <c r="M76" s="37">
        <f>Base!M76+(Base!M76*Percent!N76)+Adjustment!N76</f>
        <v>84.3</v>
      </c>
      <c r="N76" s="37">
        <f>Base!N76+(Base!N76*Percent!O76)+Adjustment!O76</f>
        <v>84.98</v>
      </c>
      <c r="O76" s="37">
        <f>Base!O76+(Base!O76*Percent!P76)+Adjustment!P76</f>
        <v>100.54108667285713</v>
      </c>
      <c r="P76" s="46">
        <f>(_xlfn.FORECAST.LINEAR($P$1:$Y$1,D76:O76,$D$1:$O$1)+((Percent!P76*_xlfn.FORECAST.LINEAR($P$1:$Y$1,D76:O76,$D$1:$O$1))+Adjustment!Q76))</f>
        <v>100.88889229872488</v>
      </c>
      <c r="Q76" s="46">
        <f>(_xlfn.FORECAST.LINEAR($P$1:$Y$1,E76:P76,$D$1:$O$1)+((Percent!Q76*_xlfn.FORECAST.LINEAR($P$1:$Y$1,E76:P76,$D$1:$O$1))+Adjustment!R76))</f>
        <v>94.618862915757006</v>
      </c>
      <c r="R76" s="46">
        <f>(_xlfn.FORECAST.LINEAR($P$1:$Y$1,F76:Q76,$D$1:$O$1)+((Percent!R76*_xlfn.FORECAST.LINEAR($P$1:$Y$1,F76:Q76,$D$1:$O$1))+Adjustment!S76))</f>
        <v>93.626028434273096</v>
      </c>
      <c r="S76" s="46">
        <f>(_xlfn.FORECAST.LINEAR($P$1:$Y$1,G76:R76,$D$1:$O$1)+((Percent!S76*_xlfn.FORECAST.LINEAR($P$1:$Y$1,G76:R76,$D$1:$O$1))+Adjustment!T76))</f>
        <v>92.75662562687647</v>
      </c>
      <c r="T76" s="46">
        <f>(_xlfn.FORECAST.LINEAR($P$1:$Y$1,H76:S76,$D$1:$O$1)+((Percent!T76*_xlfn.FORECAST.LINEAR($P$1:$Y$1,H76:S76,$D$1:$O$1))+Adjustment!U76))</f>
        <v>92.480954394551944</v>
      </c>
      <c r="U76" s="46">
        <f>(_xlfn.FORECAST.LINEAR($P$1:$Y$1,I76:T76,$D$1:$O$1)+((Percent!U76*_xlfn.FORECAST.LINEAR($P$1:$Y$1,I76:T76,$D$1:$O$1))+Adjustment!V76))</f>
        <v>93.713312383080407</v>
      </c>
      <c r="V76" s="46">
        <f>(_xlfn.FORECAST.LINEAR($P$1:$Y$1,J76:U76,$D$1:$O$1)+((Percent!V76*_xlfn.FORECAST.LINEAR($P$1:$Y$1,J76:U76,$D$1:$O$1))+Adjustment!W76))</f>
        <v>93.807943416730907</v>
      </c>
      <c r="W76" s="46">
        <f>(_xlfn.FORECAST.LINEAR($P$1:$Y$1,K76:V76,$D$1:$O$1)+((Percent!W76*_xlfn.FORECAST.LINEAR($P$1:$Y$1,K76:V76,$D$1:$O$1))+Adjustment!X76))</f>
        <v>89.078707239114379</v>
      </c>
      <c r="X76" s="46">
        <f>(_xlfn.FORECAST.LINEAR($P$1:$Y$1,L76:W76,$D$1:$O$1)+((Percent!X76*_xlfn.FORECAST.LINEAR($P$1:$Y$1,L76:W76,$D$1:$O$1))+Adjustment!Y76))</f>
        <v>87.630383227945842</v>
      </c>
      <c r="Y76" s="46">
        <f>(_xlfn.FORECAST.LINEAR($P$1:$Y$1,M76:X76,$D$1:$O$1)+((Percent!Y76*_xlfn.FORECAST.LINEAR($P$1:$Y$1,M76:X76,$D$1:$O$1))+Adjustment!Z76))</f>
        <v>88.139502564542653</v>
      </c>
      <c r="Z76" s="37"/>
      <c r="AA76" s="37"/>
    </row>
    <row r="77" spans="1:27" ht="16.350000000000001" customHeight="1" x14ac:dyDescent="0.25">
      <c r="A77" s="8" t="s">
        <v>11</v>
      </c>
      <c r="B77" s="8" t="s">
        <v>148</v>
      </c>
      <c r="C77" s="37" t="s">
        <v>148</v>
      </c>
      <c r="D77" s="37">
        <f>Base!D77+(Base!D77*Percent!E77)+Adjustment!E77</f>
        <v>4.18</v>
      </c>
      <c r="E77" s="37">
        <f>Base!E77+(Base!E77*Percent!F77)+Adjustment!F77</f>
        <v>3.95</v>
      </c>
      <c r="F77" s="37">
        <f>Base!F77+(Base!F77*Percent!G77)+Adjustment!G77</f>
        <v>4.03</v>
      </c>
      <c r="G77" s="37">
        <f>Base!G77+(Base!G77*Percent!H77)+Adjustment!H77</f>
        <v>4.12</v>
      </c>
      <c r="H77" s="37">
        <f>Base!H77+(Base!H77*Percent!I77)+Adjustment!I77</f>
        <v>4.2300000000000004</v>
      </c>
      <c r="I77" s="37">
        <f>Base!I77+(Base!I77*Percent!J77)+Adjustment!J77</f>
        <v>4.26</v>
      </c>
      <c r="J77" s="37">
        <f>Base!J77+(Base!J77*Percent!K77)+Adjustment!K77</f>
        <v>4.43</v>
      </c>
      <c r="K77" s="37">
        <f>Base!K77+(Base!K77*Percent!L77)+Adjustment!L77</f>
        <v>4.21</v>
      </c>
      <c r="L77" s="37">
        <f>Base!L77+(Base!L77*Percent!M77)+Adjustment!M77</f>
        <v>4.1399999999999997</v>
      </c>
      <c r="M77" s="37">
        <f>Base!M77+(Base!M77*Percent!N77)+Adjustment!N77</f>
        <v>4.24</v>
      </c>
      <c r="N77" s="37">
        <f>Base!N77+(Base!N77*Percent!O77)+Adjustment!O77</f>
        <v>4.28</v>
      </c>
      <c r="O77" s="37">
        <f>Base!O77+(Base!O77*Percent!P77)+Adjustment!P77</f>
        <v>4.9230670999999999</v>
      </c>
      <c r="P77" s="46">
        <f>(_xlfn.FORECAST.LINEAR($P$1:$Y$1,D77:O77,$D$1:$O$1)+((Percent!P77*_xlfn.FORECAST.LINEAR($P$1:$Y$1,D77:O77,$D$1:$O$1))+Adjustment!Q77))</f>
        <v>4.6545890455683185</v>
      </c>
      <c r="Q77" s="46">
        <f>(_xlfn.FORECAST.LINEAR($P$1:$Y$1,E77:P77,$D$1:$O$1)+((Percent!Q77*_xlfn.FORECAST.LINEAR($P$1:$Y$1,E77:P77,$D$1:$O$1))+Adjustment!R77))</f>
        <v>4.4068334707904375</v>
      </c>
      <c r="R77" s="46">
        <f>(_xlfn.FORECAST.LINEAR($P$1:$Y$1,F77:Q77,$D$1:$O$1)+((Percent!R77*_xlfn.FORECAST.LINEAR($P$1:$Y$1,F77:Q77,$D$1:$O$1))+Adjustment!S77))</f>
        <v>4.3908909337811393</v>
      </c>
      <c r="S77" s="46">
        <f>(_xlfn.FORECAST.LINEAR($P$1:$Y$1,G77:R77,$D$1:$O$1)+((Percent!S77*_xlfn.FORECAST.LINEAR($P$1:$Y$1,G77:R77,$D$1:$O$1))+Adjustment!T77))</f>
        <v>4.4251240844959749</v>
      </c>
      <c r="T77" s="46">
        <f>(_xlfn.FORECAST.LINEAR($P$1:$Y$1,H77:S77,$D$1:$O$1)+((Percent!T77*_xlfn.FORECAST.LINEAR($P$1:$Y$1,H77:S77,$D$1:$O$1))+Adjustment!U77))</f>
        <v>4.5025837527720212</v>
      </c>
      <c r="U77" s="46">
        <f>(_xlfn.FORECAST.LINEAR($P$1:$Y$1,I77:T77,$D$1:$O$1)+((Percent!U77*_xlfn.FORECAST.LINEAR($P$1:$Y$1,I77:T77,$D$1:$O$1))+Adjustment!V77))</f>
        <v>4.6805098894837336</v>
      </c>
      <c r="V77" s="46">
        <f>(_xlfn.FORECAST.LINEAR($P$1:$Y$1,J77:U77,$D$1:$O$1)+((Percent!V77*_xlfn.FORECAST.LINEAR($P$1:$Y$1,J77:U77,$D$1:$O$1))+Adjustment!W77))</f>
        <v>4.8011667515735619</v>
      </c>
      <c r="W77" s="46">
        <f>(_xlfn.FORECAST.LINEAR($P$1:$Y$1,K77:V77,$D$1:$O$1)+((Percent!W77*_xlfn.FORECAST.LINEAR($P$1:$Y$1,K77:V77,$D$1:$O$1))+Adjustment!X77))</f>
        <v>4.6954547523911305</v>
      </c>
      <c r="X77" s="46">
        <f>(_xlfn.FORECAST.LINEAR($P$1:$Y$1,L77:W77,$D$1:$O$1)+((Percent!X77*_xlfn.FORECAST.LINEAR($P$1:$Y$1,L77:W77,$D$1:$O$1))+Adjustment!Y77))</f>
        <v>4.7046658449231344</v>
      </c>
      <c r="Y77" s="46">
        <f>(_xlfn.FORECAST.LINEAR($P$1:$Y$1,M77:X77,$D$1:$O$1)+((Percent!Y77*_xlfn.FORECAST.LINEAR($P$1:$Y$1,M77:X77,$D$1:$O$1))+Adjustment!Z77))</f>
        <v>4.8266135014801055</v>
      </c>
      <c r="Z77" s="37"/>
      <c r="AA77" s="37"/>
    </row>
    <row r="78" spans="1:27" ht="16.350000000000001" customHeight="1" x14ac:dyDescent="0.25">
      <c r="A78" s="17" t="s">
        <v>12</v>
      </c>
      <c r="B78" s="17" t="s">
        <v>149</v>
      </c>
      <c r="C78" s="37" t="s">
        <v>149</v>
      </c>
      <c r="D78" s="37">
        <f>Base!D78+(Base!D78*Percent!E78)+Adjustment!E78</f>
        <v>151.96</v>
      </c>
      <c r="E78" s="37">
        <f>Base!E78+(Base!E78*Percent!F78)+Adjustment!F78</f>
        <v>150.24</v>
      </c>
      <c r="F78" s="37">
        <f>Base!F78+(Base!F78*Percent!G78)+Adjustment!G78</f>
        <v>153.84</v>
      </c>
      <c r="G78" s="37">
        <f>Base!G78+(Base!G78*Percent!H78)+Adjustment!H78</f>
        <v>169.37</v>
      </c>
      <c r="H78" s="37">
        <f>Base!H78+(Base!H78*Percent!I78)+Adjustment!I78</f>
        <v>180.83</v>
      </c>
      <c r="I78" s="37">
        <f>Base!I78+(Base!I78*Percent!J78)+Adjustment!J78</f>
        <v>188.45</v>
      </c>
      <c r="J78" s="37">
        <f>Base!J78+(Base!J78*Percent!K78)+Adjustment!K78</f>
        <v>197.69</v>
      </c>
      <c r="K78" s="37">
        <f>Base!K78+(Base!K78*Percent!L78)+Adjustment!L78</f>
        <v>194.6</v>
      </c>
      <c r="L78" s="37">
        <f>Base!L78+(Base!L78*Percent!M78)+Adjustment!M78</f>
        <v>184.11</v>
      </c>
      <c r="M78" s="37">
        <f>Base!M78+(Base!M78*Percent!N78)+Adjustment!N78</f>
        <v>192.52</v>
      </c>
      <c r="N78" s="37">
        <f>Base!N78+(Base!N78*Percent!O78)+Adjustment!O78</f>
        <v>205.24</v>
      </c>
      <c r="O78" s="37">
        <f>Base!O78+(Base!O78*Percent!P78)+Adjustment!P78</f>
        <v>214.45483112142855</v>
      </c>
      <c r="P78" s="46">
        <f>(_xlfn.FORECAST.LINEAR($P$1:$Y$1,D78:O78,$D$1:$O$1)+((Percent!P78*_xlfn.FORECAST.LINEAR($P$1:$Y$1,D78:O78,$D$1:$O$1))+Adjustment!Q78))</f>
        <v>225.17857424363643</v>
      </c>
      <c r="Q78" s="46">
        <f>(_xlfn.FORECAST.LINEAR($P$1:$Y$1,E78:P78,$D$1:$O$1)+((Percent!Q78*_xlfn.FORECAST.LINEAR($P$1:$Y$1,E78:P78,$D$1:$O$1))+Adjustment!R78))</f>
        <v>214.30236038617761</v>
      </c>
      <c r="R78" s="46">
        <f>(_xlfn.FORECAST.LINEAR($P$1:$Y$1,F78:Q78,$D$1:$O$1)+((Percent!R78*_xlfn.FORECAST.LINEAR($P$1:$Y$1,F78:Q78,$D$1:$O$1))+Adjustment!S78))</f>
        <v>218.03686177331113</v>
      </c>
      <c r="S78" s="46">
        <f>(_xlfn.FORECAST.LINEAR($P$1:$Y$1,G78:R78,$D$1:$O$1)+((Percent!S78*_xlfn.FORECAST.LINEAR($P$1:$Y$1,G78:R78,$D$1:$O$1))+Adjustment!T78))</f>
        <v>223.67495954505782</v>
      </c>
      <c r="T78" s="46">
        <f>(_xlfn.FORECAST.LINEAR($P$1:$Y$1,H78:S78,$D$1:$O$1)+((Percent!T78*_xlfn.FORECAST.LINEAR($P$1:$Y$1,H78:S78,$D$1:$O$1))+Adjustment!U78))</f>
        <v>233.38439768233005</v>
      </c>
      <c r="U78" s="46">
        <f>(_xlfn.FORECAST.LINEAR($P$1:$Y$1,I78:T78,$D$1:$O$1)+((Percent!U78*_xlfn.FORECAST.LINEAR($P$1:$Y$1,I78:T78,$D$1:$O$1))+Adjustment!V78))</f>
        <v>250.99145098267317</v>
      </c>
      <c r="V78" s="46">
        <f>(_xlfn.FORECAST.LINEAR($P$1:$Y$1,J78:U78,$D$1:$O$1)+((Percent!V78*_xlfn.FORECAST.LINEAR($P$1:$Y$1,J78:U78,$D$1:$O$1))+Adjustment!W78))</f>
        <v>270.1558414634514</v>
      </c>
      <c r="W78" s="46">
        <f>(_xlfn.FORECAST.LINEAR($P$1:$Y$1,K78:V78,$D$1:$O$1)+((Percent!W78*_xlfn.FORECAST.LINEAR($P$1:$Y$1,K78:V78,$D$1:$O$1))+Adjustment!X78))</f>
        <v>280.32992914111895</v>
      </c>
      <c r="X78" s="46">
        <f>(_xlfn.FORECAST.LINEAR($P$1:$Y$1,L78:W78,$D$1:$O$1)+((Percent!X78*_xlfn.FORECAST.LINEAR($P$1:$Y$1,L78:W78,$D$1:$O$1))+Adjustment!Y78))</f>
        <v>307.12850570771832</v>
      </c>
      <c r="Y78" s="46">
        <f>(_xlfn.FORECAST.LINEAR($P$1:$Y$1,M78:X78,$D$1:$O$1)+((Percent!Y78*_xlfn.FORECAST.LINEAR($P$1:$Y$1,M78:X78,$D$1:$O$1))+Adjustment!Z78))</f>
        <v>353.19500302267875</v>
      </c>
      <c r="Z78" s="37"/>
      <c r="AA78" s="37"/>
    </row>
    <row r="79" spans="1:27" ht="16.350000000000001" customHeight="1" x14ac:dyDescent="0.25">
      <c r="A79" s="7" t="s">
        <v>13</v>
      </c>
      <c r="B79" s="7" t="s">
        <v>83</v>
      </c>
      <c r="C79" s="37" t="s">
        <v>83</v>
      </c>
      <c r="D79" s="37">
        <f>Base!D79+(Base!D79*Percent!E79)+Adjustment!E79</f>
        <v>28.07</v>
      </c>
      <c r="E79" s="37">
        <f>Base!E79+(Base!E79*Percent!F79)+Adjustment!F79</f>
        <v>33.99</v>
      </c>
      <c r="F79" s="37">
        <f>Base!F79+(Base!F79*Percent!G79)+Adjustment!G79</f>
        <v>40.200000000000003</v>
      </c>
      <c r="G79" s="37">
        <f>Base!G79+(Base!G79*Percent!H79)+Adjustment!H79</f>
        <v>42.78</v>
      </c>
      <c r="H79" s="37">
        <f>Base!H79+(Base!H79*Percent!I79)+Adjustment!I79</f>
        <v>44.25</v>
      </c>
      <c r="I79" s="37">
        <f>Base!I79+(Base!I79*Percent!J79)+Adjustment!J79</f>
        <v>41.85</v>
      </c>
      <c r="J79" s="37">
        <f>Base!J79+(Base!J79*Percent!K79)+Adjustment!K79</f>
        <v>40.25</v>
      </c>
      <c r="K79" s="37">
        <f>Base!K79+(Base!K79*Percent!L79)+Adjustment!L79</f>
        <v>38.96</v>
      </c>
      <c r="L79" s="37">
        <f>Base!L79+(Base!L79*Percent!M79)+Adjustment!M79</f>
        <v>46.05</v>
      </c>
      <c r="M79" s="37">
        <f>Base!M79+(Base!M79*Percent!N79)+Adjustment!N79</f>
        <v>57.65</v>
      </c>
      <c r="N79" s="37">
        <f>Base!N79+(Base!N79*Percent!O79)+Adjustment!O79</f>
        <v>68.03</v>
      </c>
      <c r="O79" s="37">
        <f>Base!O79+(Base!O79*Percent!P79)+Adjustment!P79</f>
        <v>58.232850839999998</v>
      </c>
      <c r="P79" s="46">
        <f>(_xlfn.FORECAST.LINEAR($P$1:$Y$1,D79:O79,$D$1:$O$1)+((Percent!P79*_xlfn.FORECAST.LINEAR($P$1:$Y$1,D79:O79,$D$1:$O$1))+Adjustment!Q79))</f>
        <v>65.391963866591794</v>
      </c>
      <c r="Q79" s="46">
        <f>(_xlfn.FORECAST.LINEAR($P$1:$Y$1,E79:P79,$D$1:$O$1)+((Percent!Q79*_xlfn.FORECAST.LINEAR($P$1:$Y$1,E79:P79,$D$1:$O$1))+Adjustment!R79))</f>
        <v>62.396262466770565</v>
      </c>
      <c r="R79" s="46">
        <f>(_xlfn.FORECAST.LINEAR($P$1:$Y$1,F79:Q79,$D$1:$O$1)+((Percent!R79*_xlfn.FORECAST.LINEAR($P$1:$Y$1,F79:Q79,$D$1:$O$1))+Adjustment!S79))</f>
        <v>65.781956048547841</v>
      </c>
      <c r="S79" s="46">
        <f>(_xlfn.FORECAST.LINEAR($P$1:$Y$1,G79:R79,$D$1:$O$1)+((Percent!S79*_xlfn.FORECAST.LINEAR($P$1:$Y$1,G79:R79,$D$1:$O$1))+Adjustment!T79))</f>
        <v>71.890887313460127</v>
      </c>
      <c r="T79" s="46">
        <f>(_xlfn.FORECAST.LINEAR($P$1:$Y$1,H79:S79,$D$1:$O$1)+((Percent!T79*_xlfn.FORECAST.LINEAR($P$1:$Y$1,H79:S79,$D$1:$O$1))+Adjustment!U79))</f>
        <v>81.049674380461113</v>
      </c>
      <c r="U79" s="46">
        <f>(_xlfn.FORECAST.LINEAR($P$1:$Y$1,I79:T79,$D$1:$O$1)+((Percent!U79*_xlfn.FORECAST.LINEAR($P$1:$Y$1,I79:T79,$D$1:$O$1))+Adjustment!V79))</f>
        <v>95.240248546981093</v>
      </c>
      <c r="V79" s="46">
        <f>(_xlfn.FORECAST.LINEAR($P$1:$Y$1,J79:U79,$D$1:$O$1)+((Percent!V79*_xlfn.FORECAST.LINEAR($P$1:$Y$1,J79:U79,$D$1:$O$1))+Adjustment!W79))</f>
        <v>111.62239015135455</v>
      </c>
      <c r="W79" s="46">
        <f>(_xlfn.FORECAST.LINEAR($P$1:$Y$1,K79:V79,$D$1:$O$1)+((Percent!W79*_xlfn.FORECAST.LINEAR($P$1:$Y$1,K79:V79,$D$1:$O$1))+Adjustment!X79))</f>
        <v>124.34815333326755</v>
      </c>
      <c r="X79" s="46">
        <f>(_xlfn.FORECAST.LINEAR($P$1:$Y$1,L79:W79,$D$1:$O$1)+((Percent!X79*_xlfn.FORECAST.LINEAR($P$1:$Y$1,L79:W79,$D$1:$O$1))+Adjustment!Y79))</f>
        <v>145.41360433951647</v>
      </c>
      <c r="Y79" s="46">
        <f>(_xlfn.FORECAST.LINEAR($P$1:$Y$1,M79:X79,$D$1:$O$1)+((Percent!Y79*_xlfn.FORECAST.LINEAR($P$1:$Y$1,M79:X79,$D$1:$O$1))+Adjustment!Z79))</f>
        <v>183.19972196593602</v>
      </c>
      <c r="Z79" s="37"/>
      <c r="AA79" s="37"/>
    </row>
    <row r="80" spans="1:27" ht="16.350000000000001" customHeight="1" x14ac:dyDescent="0.25">
      <c r="A80" s="9">
        <v>2.2999999999999998</v>
      </c>
      <c r="B80" s="9" t="s">
        <v>150</v>
      </c>
      <c r="C80" s="37" t="s">
        <v>150</v>
      </c>
      <c r="D80" s="37">
        <f>Base!D80+(Base!D80*Percent!E80)+Adjustment!E80</f>
        <v>176.2</v>
      </c>
      <c r="E80" s="37">
        <f>Base!E80+(Base!E80*Percent!F80)+Adjustment!F80</f>
        <v>163.15</v>
      </c>
      <c r="F80" s="37">
        <f>Base!F80+(Base!F80*Percent!G80)+Adjustment!G80</f>
        <v>223.09</v>
      </c>
      <c r="G80" s="37">
        <f>Base!G80+(Base!G80*Percent!H80)+Adjustment!H80</f>
        <v>321.54000000000002</v>
      </c>
      <c r="H80" s="37">
        <f>Base!H80+(Base!H80*Percent!I80)+Adjustment!I80</f>
        <v>407</v>
      </c>
      <c r="I80" s="37">
        <f>Base!I80+(Base!I80*Percent!J80)+Adjustment!J80</f>
        <v>431.2</v>
      </c>
      <c r="J80" s="37">
        <f>Base!J80+(Base!J80*Percent!K80)+Adjustment!K80</f>
        <v>361.58</v>
      </c>
      <c r="K80" s="37">
        <f>Base!K80+(Base!K80*Percent!L80)+Adjustment!L80</f>
        <v>184.51</v>
      </c>
      <c r="L80" s="37">
        <f>Base!L80+(Base!L80*Percent!M80)+Adjustment!M80</f>
        <v>235.54</v>
      </c>
      <c r="M80" s="37">
        <f>Base!M80+(Base!M80*Percent!N80)+Adjustment!N80</f>
        <v>229.51</v>
      </c>
      <c r="N80" s="37">
        <f>Base!N80+(Base!N80*Percent!O80)+Adjustment!O80</f>
        <v>291.22000000000003</v>
      </c>
      <c r="O80" s="37">
        <f>Base!O80+(Base!O80*Percent!P80)+Adjustment!P80</f>
        <v>327.94659839000002</v>
      </c>
      <c r="P80" s="46">
        <f>(_xlfn.FORECAST.LINEAR($P$1:$Y$1,D80:O80,$D$1:$O$1)+((Percent!P80*_xlfn.FORECAST.LINEAR($P$1:$Y$1,D80:O80,$D$1:$O$1))+Adjustment!Q80))</f>
        <v>327.69744270061136</v>
      </c>
      <c r="Q80" s="46">
        <f>(_xlfn.FORECAST.LINEAR($P$1:$Y$1,E80:P80,$D$1:$O$1)+((Percent!Q80*_xlfn.FORECAST.LINEAR($P$1:$Y$1,E80:P80,$D$1:$O$1))+Adjustment!R80))</f>
        <v>296.29840642874802</v>
      </c>
      <c r="R80" s="46">
        <f>(_xlfn.FORECAST.LINEAR($P$1:$Y$1,F80:Q80,$D$1:$O$1)+((Percent!R80*_xlfn.FORECAST.LINEAR($P$1:$Y$1,F80:Q80,$D$1:$O$1))+Adjustment!S80))</f>
        <v>267.63132034339827</v>
      </c>
      <c r="S80" s="46">
        <f>(_xlfn.FORECAST.LINEAR($P$1:$Y$1,G80:R80,$D$1:$O$1)+((Percent!S80*_xlfn.FORECAST.LINEAR($P$1:$Y$1,G80:R80,$D$1:$O$1))+Adjustment!T80))</f>
        <v>231.23275006137013</v>
      </c>
      <c r="T80" s="46">
        <f>(_xlfn.FORECAST.LINEAR($P$1:$Y$1,H80:S80,$D$1:$O$1)+((Percent!T80*_xlfn.FORECAST.LINEAR($P$1:$Y$1,H80:S80,$D$1:$O$1))+Adjustment!U80))</f>
        <v>199.47373462073276</v>
      </c>
      <c r="U80" s="46">
        <f>(_xlfn.FORECAST.LINEAR($P$1:$Y$1,I80:T80,$D$1:$O$1)+((Percent!U80*_xlfn.FORECAST.LINEAR($P$1:$Y$1,I80:T80,$D$1:$O$1))+Adjustment!V80))</f>
        <v>187.66352681608771</v>
      </c>
      <c r="V80" s="46">
        <f>(_xlfn.FORECAST.LINEAR($P$1:$Y$1,J80:U80,$D$1:$O$1)+((Percent!V80*_xlfn.FORECAST.LINEAR($P$1:$Y$1,J80:U80,$D$1:$O$1))+Adjustment!W80))</f>
        <v>193.22766246786992</v>
      </c>
      <c r="W80" s="46">
        <f>(_xlfn.FORECAST.LINEAR($P$1:$Y$1,K80:V80,$D$1:$O$1)+((Percent!W80*_xlfn.FORECAST.LINEAR($P$1:$Y$1,K80:V80,$D$1:$O$1))+Adjustment!X80))</f>
        <v>185.19997081750907</v>
      </c>
      <c r="X80" s="46">
        <f>(_xlfn.FORECAST.LINEAR($P$1:$Y$1,L80:W80,$D$1:$O$1)+((Percent!X80*_xlfn.FORECAST.LINEAR($P$1:$Y$1,L80:W80,$D$1:$O$1))+Adjustment!Y80))</f>
        <v>120.10782945436742</v>
      </c>
      <c r="Y80" s="46">
        <f>(_xlfn.FORECAST.LINEAR($P$1:$Y$1,M80:X80,$D$1:$O$1)+((Percent!Y80*_xlfn.FORECAST.LINEAR($P$1:$Y$1,M80:X80,$D$1:$O$1))+Adjustment!Z80))</f>
        <v>28.192413024021779</v>
      </c>
      <c r="Z80" s="37"/>
      <c r="AA80" s="37"/>
    </row>
    <row r="81" spans="1:27" ht="16.350000000000001" customHeight="1" x14ac:dyDescent="0.25">
      <c r="A81" s="10">
        <v>2.4</v>
      </c>
      <c r="B81" s="10" t="s">
        <v>151</v>
      </c>
      <c r="C81" s="37" t="s">
        <v>151</v>
      </c>
      <c r="D81" s="37">
        <f>Base!D81+(Base!D81*Percent!E81)+Adjustment!E81</f>
        <v>391.11</v>
      </c>
      <c r="E81" s="37">
        <f>Base!E81+(Base!E81*Percent!F81)+Adjustment!F81</f>
        <v>405.31</v>
      </c>
      <c r="F81" s="37">
        <f>Base!F81+(Base!F81*Percent!G81)+Adjustment!G81</f>
        <v>430.88</v>
      </c>
      <c r="G81" s="37">
        <f>Base!G81+(Base!G81*Percent!H81)+Adjustment!H81</f>
        <v>457.36</v>
      </c>
      <c r="H81" s="37">
        <f>Base!H81+(Base!H81*Percent!I81)+Adjustment!I81</f>
        <v>491.7</v>
      </c>
      <c r="I81" s="37">
        <f>Base!I81+(Base!I81*Percent!J81)+Adjustment!J81</f>
        <v>505.54</v>
      </c>
      <c r="J81" s="37">
        <f>Base!J81+(Base!J81*Percent!K81)+Adjustment!K81</f>
        <v>517.28</v>
      </c>
      <c r="K81" s="37">
        <f>Base!K81+(Base!K81*Percent!L81)+Adjustment!L81</f>
        <v>496.61</v>
      </c>
      <c r="L81" s="37">
        <f>Base!L81+(Base!L81*Percent!M81)+Adjustment!M81</f>
        <v>502.48</v>
      </c>
      <c r="M81" s="37">
        <f>Base!M81+(Base!M81*Percent!N81)+Adjustment!N81</f>
        <v>536.36</v>
      </c>
      <c r="N81" s="37">
        <f>Base!N81+(Base!N81*Percent!O81)+Adjustment!O81</f>
        <v>555.61</v>
      </c>
      <c r="O81" s="37">
        <f>Base!O81+(Base!O81*Percent!P81)+Adjustment!P81</f>
        <v>581.97686075000001</v>
      </c>
      <c r="P81" s="46">
        <f>(_xlfn.FORECAST.LINEAR($P$1:$Y$1,D81:O81,$D$1:$O$1)+((Percent!P81*_xlfn.FORECAST.LINEAR($P$1:$Y$1,D81:O81,$D$1:$O$1))+Adjustment!Q81))</f>
        <v>611.11715710679005</v>
      </c>
      <c r="Q81" s="46">
        <f>(_xlfn.FORECAST.LINEAR($P$1:$Y$1,E81:P81,$D$1:$O$1)+((Percent!Q81*_xlfn.FORECAST.LINEAR($P$1:$Y$1,E81:P81,$D$1:$O$1))+Adjustment!R81))</f>
        <v>579.1336265233823</v>
      </c>
      <c r="R81" s="46">
        <f>(_xlfn.FORECAST.LINEAR($P$1:$Y$1,F81:Q81,$D$1:$O$1)+((Percent!R81*_xlfn.FORECAST.LINEAR($P$1:$Y$1,F81:Q81,$D$1:$O$1))+Adjustment!S81))</f>
        <v>589.15627011903575</v>
      </c>
      <c r="S81" s="46">
        <f>(_xlfn.FORECAST.LINEAR($P$1:$Y$1,G81:R81,$D$1:$O$1)+((Percent!S81*_xlfn.FORECAST.LINEAR($P$1:$Y$1,G81:R81,$D$1:$O$1))+Adjustment!T81))</f>
        <v>608.79397703993129</v>
      </c>
      <c r="T81" s="46">
        <f>(_xlfn.FORECAST.LINEAR($P$1:$Y$1,H81:S81,$D$1:$O$1)+((Percent!T81*_xlfn.FORECAST.LINEAR($P$1:$Y$1,H81:S81,$D$1:$O$1))+Adjustment!U81))</f>
        <v>639.13025993386316</v>
      </c>
      <c r="U81" s="46">
        <f>(_xlfn.FORECAST.LINEAR($P$1:$Y$1,I81:T81,$D$1:$O$1)+((Percent!U81*_xlfn.FORECAST.LINEAR($P$1:$Y$1,I81:T81,$D$1:$O$1))+Adjustment!V81))</f>
        <v>694.41565084676893</v>
      </c>
      <c r="V81" s="46">
        <f>(_xlfn.FORECAST.LINEAR($P$1:$Y$1,J81:U81,$D$1:$O$1)+((Percent!V81*_xlfn.FORECAST.LINEAR($P$1:$Y$1,J81:U81,$D$1:$O$1))+Adjustment!W81))</f>
        <v>755.75166141676175</v>
      </c>
      <c r="W81" s="46">
        <f>(_xlfn.FORECAST.LINEAR($P$1:$Y$1,K81:V81,$D$1:$O$1)+((Percent!W81*_xlfn.FORECAST.LINEAR($P$1:$Y$1,K81:V81,$D$1:$O$1))+Adjustment!X81))</f>
        <v>789.25304976360633</v>
      </c>
      <c r="X81" s="46">
        <f>(_xlfn.FORECAST.LINEAR($P$1:$Y$1,L81:W81,$D$1:$O$1)+((Percent!X81*_xlfn.FORECAST.LINEAR($P$1:$Y$1,L81:W81,$D$1:$O$1))+Adjustment!Y81))</f>
        <v>863.17286570741021</v>
      </c>
      <c r="Y81" s="46">
        <f>(_xlfn.FORECAST.LINEAR($P$1:$Y$1,M81:X81,$D$1:$O$1)+((Percent!Y81*_xlfn.FORECAST.LINEAR($P$1:$Y$1,M81:X81,$D$1:$O$1))+Adjustment!Z81))</f>
        <v>1001.6989346434432</v>
      </c>
      <c r="Z81" s="37"/>
      <c r="AA81" s="37"/>
    </row>
    <row r="82" spans="1:27" ht="16.350000000000001" customHeight="1" x14ac:dyDescent="0.25">
      <c r="A82" s="11" t="s">
        <v>14</v>
      </c>
      <c r="B82" s="11" t="s">
        <v>152</v>
      </c>
      <c r="C82" s="37" t="s">
        <v>152</v>
      </c>
      <c r="D82" s="37">
        <f>Base!D82+(Base!D82*Percent!E82)+Adjustment!E82</f>
        <v>222.99</v>
      </c>
      <c r="E82" s="37">
        <f>Base!E82+(Base!E82*Percent!F82)+Adjustment!F82</f>
        <v>229.22</v>
      </c>
      <c r="F82" s="37">
        <f>Base!F82+(Base!F82*Percent!G82)+Adjustment!G82</f>
        <v>245.34</v>
      </c>
      <c r="G82" s="37">
        <f>Base!G82+(Base!G82*Percent!H82)+Adjustment!H82</f>
        <v>262.95</v>
      </c>
      <c r="H82" s="37">
        <f>Base!H82+(Base!H82*Percent!I82)+Adjustment!I82</f>
        <v>285.83</v>
      </c>
      <c r="I82" s="37">
        <f>Base!I82+(Base!I82*Percent!J82)+Adjustment!J82</f>
        <v>300.60000000000002</v>
      </c>
      <c r="J82" s="37">
        <f>Base!J82+(Base!J82*Percent!K82)+Adjustment!K82</f>
        <v>304.74</v>
      </c>
      <c r="K82" s="37">
        <f>Base!K82+(Base!K82*Percent!L82)+Adjustment!L82</f>
        <v>291.3</v>
      </c>
      <c r="L82" s="37">
        <f>Base!L82+(Base!L82*Percent!M82)+Adjustment!M82</f>
        <v>288.5</v>
      </c>
      <c r="M82" s="37">
        <f>Base!M82+(Base!M82*Percent!N82)+Adjustment!N82</f>
        <v>304.67</v>
      </c>
      <c r="N82" s="37">
        <f>Base!N82+(Base!N82*Percent!O82)+Adjustment!O82</f>
        <v>314.14</v>
      </c>
      <c r="O82" s="37">
        <f>Base!O82+(Base!O82*Percent!P82)+Adjustment!P82</f>
        <v>328.57956416000002</v>
      </c>
      <c r="P82" s="46">
        <f>(_xlfn.FORECAST.LINEAR($P$1:$Y$1,D82:O82,$D$1:$O$1)+((Percent!P82*_xlfn.FORECAST.LINEAR($P$1:$Y$1,D82:O82,$D$1:$O$1))+Adjustment!Q82))</f>
        <v>349.34999044612215</v>
      </c>
      <c r="Q82" s="46">
        <f>(_xlfn.FORECAST.LINEAR($P$1:$Y$1,E82:P82,$D$1:$O$1)+((Percent!Q82*_xlfn.FORECAST.LINEAR($P$1:$Y$1,E82:P82,$D$1:$O$1))+Adjustment!R82))</f>
        <v>330.59550551588745</v>
      </c>
      <c r="R82" s="46">
        <f>(_xlfn.FORECAST.LINEAR($P$1:$Y$1,F82:Q82,$D$1:$O$1)+((Percent!R82*_xlfn.FORECAST.LINEAR($P$1:$Y$1,F82:Q82,$D$1:$O$1))+Adjustment!S82))</f>
        <v>334.19865479556108</v>
      </c>
      <c r="S82" s="46">
        <f>(_xlfn.FORECAST.LINEAR($P$1:$Y$1,G82:R82,$D$1:$O$1)+((Percent!S82*_xlfn.FORECAST.LINEAR($P$1:$Y$1,G82:R82,$D$1:$O$1))+Adjustment!T82))</f>
        <v>342.11877521845122</v>
      </c>
      <c r="T82" s="46">
        <f>(_xlfn.FORECAST.LINEAR($P$1:$Y$1,H82:S82,$D$1:$O$1)+((Percent!T82*_xlfn.FORECAST.LINEAR($P$1:$Y$1,H82:S82,$D$1:$O$1))+Adjustment!U82))</f>
        <v>354.84871990374961</v>
      </c>
      <c r="U82" s="46">
        <f>(_xlfn.FORECAST.LINEAR($P$1:$Y$1,I82:T82,$D$1:$O$1)+((Percent!U82*_xlfn.FORECAST.LINEAR($P$1:$Y$1,I82:T82,$D$1:$O$1))+Adjustment!V82))</f>
        <v>380.33368930089262</v>
      </c>
      <c r="V82" s="46">
        <f>(_xlfn.FORECAST.LINEAR($P$1:$Y$1,J82:U82,$D$1:$O$1)+((Percent!V82*_xlfn.FORECAST.LINEAR($P$1:$Y$1,J82:U82,$D$1:$O$1))+Adjustment!W82))</f>
        <v>409.80672324248104</v>
      </c>
      <c r="W82" s="46">
        <f>(_xlfn.FORECAST.LINEAR($P$1:$Y$1,K82:V82,$D$1:$O$1)+((Percent!W82*_xlfn.FORECAST.LINEAR($P$1:$Y$1,K82:V82,$D$1:$O$1))+Adjustment!X82))</f>
        <v>423.38696102609231</v>
      </c>
      <c r="X82" s="46">
        <f>(_xlfn.FORECAST.LINEAR($P$1:$Y$1,L82:W82,$D$1:$O$1)+((Percent!X82*_xlfn.FORECAST.LINEAR($P$1:$Y$1,L82:W82,$D$1:$O$1))+Adjustment!Y82))</f>
        <v>457.14489605029178</v>
      </c>
      <c r="Y82" s="46">
        <f>(_xlfn.FORECAST.LINEAR($P$1:$Y$1,M82:X82,$D$1:$O$1)+((Percent!Y82*_xlfn.FORECAST.LINEAR($P$1:$Y$1,M82:X82,$D$1:$O$1))+Adjustment!Z82))</f>
        <v>520.38957444668881</v>
      </c>
      <c r="Z82" s="37"/>
      <c r="AA82" s="37"/>
    </row>
    <row r="83" spans="1:27" ht="16.350000000000001" customHeight="1" x14ac:dyDescent="0.25">
      <c r="A83" s="18" t="s">
        <v>15</v>
      </c>
      <c r="B83" s="18" t="s">
        <v>153</v>
      </c>
      <c r="C83" s="37" t="s">
        <v>153</v>
      </c>
      <c r="D83" s="37">
        <f>Base!D83+(Base!D83*Percent!E83)+Adjustment!E83</f>
        <v>168.12</v>
      </c>
      <c r="E83" s="37">
        <f>Base!E83+(Base!E83*Percent!F83)+Adjustment!F83</f>
        <v>176.09</v>
      </c>
      <c r="F83" s="37">
        <f>Base!F83+(Base!F83*Percent!G83)+Adjustment!G83</f>
        <v>185.54</v>
      </c>
      <c r="G83" s="37">
        <f>Base!G83+(Base!G83*Percent!H83)+Adjustment!H83</f>
        <v>194.41</v>
      </c>
      <c r="H83" s="37">
        <f>Base!H83+(Base!H83*Percent!I83)+Adjustment!I83</f>
        <v>205.87</v>
      </c>
      <c r="I83" s="37">
        <f>Base!I83+(Base!I83*Percent!J83)+Adjustment!J83</f>
        <v>204.94</v>
      </c>
      <c r="J83" s="37">
        <f>Base!J83+(Base!J83*Percent!K83)+Adjustment!K83</f>
        <v>212.54</v>
      </c>
      <c r="K83" s="37">
        <f>Base!K83+(Base!K83*Percent!L83)+Adjustment!L83</f>
        <v>205.31</v>
      </c>
      <c r="L83" s="37">
        <f>Base!L83+(Base!L83*Percent!M83)+Adjustment!M83</f>
        <v>213.98</v>
      </c>
      <c r="M83" s="37">
        <f>Base!M83+(Base!M83*Percent!N83)+Adjustment!N83</f>
        <v>231.69</v>
      </c>
      <c r="N83" s="37">
        <f>Base!N83+(Base!N83*Percent!O83)+Adjustment!O83</f>
        <v>241.47</v>
      </c>
      <c r="O83" s="37">
        <f>Base!O83+(Base!O83*Percent!P83)+Adjustment!P83</f>
        <v>253.39729659</v>
      </c>
      <c r="P83" s="46">
        <f>(_xlfn.FORECAST.LINEAR($P$1:$Y$1,D83:O83,$D$1:$O$1)+((Percent!P83*_xlfn.FORECAST.LINEAR($P$1:$Y$1,D83:O83,$D$1:$O$1))+Adjustment!Q83))</f>
        <v>261.76716666066608</v>
      </c>
      <c r="Q83" s="46">
        <f>(_xlfn.FORECAST.LINEAR($P$1:$Y$1,E83:P83,$D$1:$O$1)+((Percent!Q83*_xlfn.FORECAST.LINEAR($P$1:$Y$1,E83:P83,$D$1:$O$1))+Adjustment!R83))</f>
        <v>248.53812100749658</v>
      </c>
      <c r="R83" s="46">
        <f>(_xlfn.FORECAST.LINEAR($P$1:$Y$1,F83:Q83,$D$1:$O$1)+((Percent!R83*_xlfn.FORECAST.LINEAR($P$1:$Y$1,F83:Q83,$D$1:$O$1))+Adjustment!S83))</f>
        <v>254.95761532347291</v>
      </c>
      <c r="S83" s="46">
        <f>(_xlfn.FORECAST.LINEAR($P$1:$Y$1,G83:R83,$D$1:$O$1)+((Percent!S83*_xlfn.FORECAST.LINEAR($P$1:$Y$1,G83:R83,$D$1:$O$1))+Adjustment!T83))</f>
        <v>266.67520182148013</v>
      </c>
      <c r="T83" s="46">
        <f>(_xlfn.FORECAST.LINEAR($P$1:$Y$1,H83:S83,$D$1:$O$1)+((Percent!T83*_xlfn.FORECAST.LINEAR($P$1:$Y$1,H83:S83,$D$1:$O$1))+Adjustment!U83))</f>
        <v>284.28154003011184</v>
      </c>
      <c r="U83" s="46">
        <f>(_xlfn.FORECAST.LINEAR($P$1:$Y$1,I83:T83,$D$1:$O$1)+((Percent!U83*_xlfn.FORECAST.LINEAR($P$1:$Y$1,I83:T83,$D$1:$O$1))+Adjustment!V83))</f>
        <v>314.08196154587625</v>
      </c>
      <c r="V83" s="46">
        <f>(_xlfn.FORECAST.LINEAR($P$1:$Y$1,J83:U83,$D$1:$O$1)+((Percent!V83*_xlfn.FORECAST.LINEAR($P$1:$Y$1,J83:U83,$D$1:$O$1))+Adjustment!W83))</f>
        <v>345.94493817428247</v>
      </c>
      <c r="W83" s="46">
        <f>(_xlfn.FORECAST.LINEAR($P$1:$Y$1,K83:V83,$D$1:$O$1)+((Percent!W83*_xlfn.FORECAST.LINEAR($P$1:$Y$1,K83:V83,$D$1:$O$1))+Adjustment!X83))</f>
        <v>365.86608873751402</v>
      </c>
      <c r="X83" s="46">
        <f>(_xlfn.FORECAST.LINEAR($P$1:$Y$1,L83:W83,$D$1:$O$1)+((Percent!X83*_xlfn.FORECAST.LINEAR($P$1:$Y$1,L83:W83,$D$1:$O$1))+Adjustment!Y83))</f>
        <v>406.0279696571219</v>
      </c>
      <c r="Y83" s="46">
        <f>(_xlfn.FORECAST.LINEAR($P$1:$Y$1,M83:X83,$D$1:$O$1)+((Percent!Y83*_xlfn.FORECAST.LINEAR($P$1:$Y$1,M83:X83,$D$1:$O$1))+Adjustment!Z83))</f>
        <v>481.30936019676494</v>
      </c>
      <c r="Z83" s="37"/>
      <c r="AA83" s="37"/>
    </row>
    <row r="84" spans="1:27" ht="16.350000000000001" customHeight="1" x14ac:dyDescent="0.25">
      <c r="A84" s="8">
        <v>2.5</v>
      </c>
      <c r="B84" s="8" t="s">
        <v>154</v>
      </c>
      <c r="C84" s="37" t="s">
        <v>154</v>
      </c>
      <c r="D84" s="37">
        <f>Base!D84+(Base!D84*Percent!E84)+Adjustment!E84</f>
        <v>279.19</v>
      </c>
      <c r="E84" s="37">
        <f>Base!E84+(Base!E84*Percent!F84)+Adjustment!F84</f>
        <v>296.68</v>
      </c>
      <c r="F84" s="37">
        <f>Base!F84+(Base!F84*Percent!G84)+Adjustment!G84</f>
        <v>317.94</v>
      </c>
      <c r="G84" s="37">
        <f>Base!G84+(Base!G84*Percent!H84)+Adjustment!H84</f>
        <v>335.78</v>
      </c>
      <c r="H84" s="37">
        <f>Base!H84+(Base!H84*Percent!I84)+Adjustment!I84</f>
        <v>364.56</v>
      </c>
      <c r="I84" s="37">
        <f>Base!I84+(Base!I84*Percent!J84)+Adjustment!J84</f>
        <v>388.91</v>
      </c>
      <c r="J84" s="37">
        <f>Base!J84+(Base!J84*Percent!K84)+Adjustment!K84</f>
        <v>409.54</v>
      </c>
      <c r="K84" s="37">
        <f>Base!K84+(Base!K84*Percent!L84)+Adjustment!L84</f>
        <v>434.82</v>
      </c>
      <c r="L84" s="37">
        <f>Base!L84+(Base!L84*Percent!M84)+Adjustment!M84</f>
        <v>443.95</v>
      </c>
      <c r="M84" s="37">
        <f>Base!M84+(Base!M84*Percent!N84)+Adjustment!N84</f>
        <v>445.77</v>
      </c>
      <c r="N84" s="37">
        <f>Base!N84+(Base!N84*Percent!O84)+Adjustment!O84</f>
        <v>447.12</v>
      </c>
      <c r="O84" s="37">
        <f>Base!O84+(Base!O84*Percent!P84)+Adjustment!P84</f>
        <v>455.18276523571427</v>
      </c>
      <c r="P84" s="46">
        <f>(_xlfn.FORECAST.LINEAR($P$1:$Y$1,D84:O84,$D$1:$O$1)+((Percent!P84*_xlfn.FORECAST.LINEAR($P$1:$Y$1,D84:O84,$D$1:$O$1))+Adjustment!Q84))</f>
        <v>516.76884459329051</v>
      </c>
      <c r="Q84" s="46">
        <f>(_xlfn.FORECAST.LINEAR($P$1:$Y$1,E84:P84,$D$1:$O$1)+((Percent!Q84*_xlfn.FORECAST.LINEAR($P$1:$Y$1,E84:P84,$D$1:$O$1))+Adjustment!R84))</f>
        <v>493.6415652961856</v>
      </c>
      <c r="R84" s="46">
        <f>(_xlfn.FORECAST.LINEAR($P$1:$Y$1,F84:Q84,$D$1:$O$1)+((Percent!R84*_xlfn.FORECAST.LINEAR($P$1:$Y$1,F84:Q84,$D$1:$O$1))+Adjustment!S84))</f>
        <v>510.48367013031333</v>
      </c>
      <c r="S84" s="46">
        <f>(_xlfn.FORECAST.LINEAR($P$1:$Y$1,G84:R84,$D$1:$O$1)+((Percent!S84*_xlfn.FORECAST.LINEAR($P$1:$Y$1,G84:R84,$D$1:$O$1))+Adjustment!T84))</f>
        <v>536.65722929384719</v>
      </c>
      <c r="T84" s="46">
        <f>(_xlfn.FORECAST.LINEAR($P$1:$Y$1,H84:S84,$D$1:$O$1)+((Percent!T84*_xlfn.FORECAST.LINEAR($P$1:$Y$1,H84:S84,$D$1:$O$1))+Adjustment!U84))</f>
        <v>571.59357931039972</v>
      </c>
      <c r="U84" s="46">
        <f>(_xlfn.FORECAST.LINEAR($P$1:$Y$1,I84:T84,$D$1:$O$1)+((Percent!U84*_xlfn.FORECAST.LINEAR($P$1:$Y$1,I84:T84,$D$1:$O$1))+Adjustment!V84))</f>
        <v>627.32802373396828</v>
      </c>
      <c r="V84" s="46">
        <f>(_xlfn.FORECAST.LINEAR($P$1:$Y$1,J84:U84,$D$1:$O$1)+((Percent!V84*_xlfn.FORECAST.LINEAR($P$1:$Y$1,J84:U84,$D$1:$O$1))+Adjustment!W84))</f>
        <v>689.96121158867186</v>
      </c>
      <c r="W84" s="46">
        <f>(_xlfn.FORECAST.LINEAR($P$1:$Y$1,K84:V84,$D$1:$O$1)+((Percent!W84*_xlfn.FORECAST.LINEAR($P$1:$Y$1,K84:V84,$D$1:$O$1))+Adjustment!X84))</f>
        <v>729.04392596510934</v>
      </c>
      <c r="X84" s="46">
        <f>(_xlfn.FORECAST.LINEAR($P$1:$Y$1,L84:W84,$D$1:$O$1)+((Percent!X84*_xlfn.FORECAST.LINEAR($P$1:$Y$1,L84:W84,$D$1:$O$1))+Adjustment!Y84))</f>
        <v>824.72785948282228</v>
      </c>
      <c r="Y84" s="46">
        <f>(_xlfn.FORECAST.LINEAR($P$1:$Y$1,M84:X84,$D$1:$O$1)+((Percent!Y84*_xlfn.FORECAST.LINEAR($P$1:$Y$1,M84:X84,$D$1:$O$1))+Adjustment!Z84))</f>
        <v>1003.671742797046</v>
      </c>
      <c r="Z84" s="37"/>
      <c r="AA84" s="37"/>
    </row>
    <row r="85" spans="1:27" ht="16.350000000000001" customHeight="1" x14ac:dyDescent="0.25">
      <c r="A85" s="13">
        <v>2.6</v>
      </c>
      <c r="B85" s="13" t="s">
        <v>155</v>
      </c>
      <c r="C85" s="37" t="s">
        <v>155</v>
      </c>
      <c r="D85" s="37">
        <f>Base!D85+(Base!D85*Percent!E85)+Adjustment!E85</f>
        <v>34.020000000000003</v>
      </c>
      <c r="E85" s="37">
        <f>Base!E85+(Base!E85*Percent!F85)+Adjustment!F85</f>
        <v>28.67</v>
      </c>
      <c r="F85" s="37">
        <f>Base!F85+(Base!F85*Percent!G85)+Adjustment!G85</f>
        <v>30.59</v>
      </c>
      <c r="G85" s="37">
        <f>Base!G85+(Base!G85*Percent!H85)+Adjustment!H85</f>
        <v>30.19</v>
      </c>
      <c r="H85" s="37">
        <f>Base!H85+(Base!H85*Percent!I85)+Adjustment!I85</f>
        <v>32.840000000000003</v>
      </c>
      <c r="I85" s="37">
        <f>Base!I85+(Base!I85*Percent!J85)+Adjustment!J85</f>
        <v>31.16</v>
      </c>
      <c r="J85" s="37">
        <f>Base!J85+(Base!J85*Percent!K85)+Adjustment!K85</f>
        <v>34.19</v>
      </c>
      <c r="K85" s="37">
        <f>Base!K85+(Base!K85*Percent!L85)+Adjustment!L85</f>
        <v>28.4</v>
      </c>
      <c r="L85" s="37">
        <f>Base!L85+(Base!L85*Percent!M85)+Adjustment!M85</f>
        <v>23.04</v>
      </c>
      <c r="M85" s="37">
        <f>Base!M85+(Base!M85*Percent!N85)+Adjustment!N85</f>
        <v>12.21</v>
      </c>
      <c r="N85" s="37">
        <f>Base!N85+(Base!N85*Percent!O85)+Adjustment!O85</f>
        <v>18.84</v>
      </c>
      <c r="O85" s="37">
        <f>Base!O85+(Base!O85*Percent!P85)+Adjustment!P85</f>
        <v>24.213452471428575</v>
      </c>
      <c r="P85" s="46">
        <f>(_xlfn.FORECAST.LINEAR($P$1:$Y$1,D85:O85,$D$1:$O$1)+((Percent!P85*_xlfn.FORECAST.LINEAR($P$1:$Y$1,D85:O85,$D$1:$O$1))+Adjustment!Q85))</f>
        <v>17.970482633022506</v>
      </c>
      <c r="Q85" s="46">
        <f>(_xlfn.FORECAST.LINEAR($P$1:$Y$1,E85:P85,$D$1:$O$1)+((Percent!Q85*_xlfn.FORECAST.LINEAR($P$1:$Y$1,E85:P85,$D$1:$O$1))+Adjustment!R85))</f>
        <v>15.919240775415995</v>
      </c>
      <c r="R85" s="46">
        <f>(_xlfn.FORECAST.LINEAR($P$1:$Y$1,F85:Q85,$D$1:$O$1)+((Percent!R85*_xlfn.FORECAST.LINEAR($P$1:$Y$1,F85:Q85,$D$1:$O$1))+Adjustment!S85))</f>
        <v>11.857632514507193</v>
      </c>
      <c r="S85" s="46">
        <f>(_xlfn.FORECAST.LINEAR($P$1:$Y$1,G85:R85,$D$1:$O$1)+((Percent!S85*_xlfn.FORECAST.LINEAR($P$1:$Y$1,G85:R85,$D$1:$O$1))+Adjustment!T85))</f>
        <v>6.9651067353156426</v>
      </c>
      <c r="T85" s="46">
        <f>(_xlfn.FORECAST.LINEAR($P$1:$Y$1,H85:S85,$D$1:$O$1)+((Percent!T85*_xlfn.FORECAST.LINEAR($P$1:$Y$1,H85:S85,$D$1:$O$1))+Adjustment!U85))</f>
        <v>0.43390890340200233</v>
      </c>
      <c r="U85" s="46">
        <f>(_xlfn.FORECAST.LINEAR($P$1:$Y$1,I85:T85,$D$1:$O$1)+((Percent!U85*_xlfn.FORECAST.LINEAR($P$1:$Y$1,I85:T85,$D$1:$O$1))+Adjustment!V85))</f>
        <v>-7.6477780242890159</v>
      </c>
      <c r="V85" s="46">
        <f>(_xlfn.FORECAST.LINEAR($P$1:$Y$1,J85:U85,$D$1:$O$1)+((Percent!V85*_xlfn.FORECAST.LINEAR($P$1:$Y$1,J85:U85,$D$1:$O$1))+Adjustment!W85))</f>
        <v>-18.706508604193999</v>
      </c>
      <c r="W85" s="46">
        <f>(_xlfn.FORECAST.LINEAR($P$1:$Y$1,K85:V85,$D$1:$O$1)+((Percent!W85*_xlfn.FORECAST.LINEAR($P$1:$Y$1,K85:V85,$D$1:$O$1))+Adjustment!X85))</f>
        <v>-30.176157634078209</v>
      </c>
      <c r="X85" s="46">
        <f>(_xlfn.FORECAST.LINEAR($P$1:$Y$1,L85:W85,$D$1:$O$1)+((Percent!X85*_xlfn.FORECAST.LINEAR($P$1:$Y$1,L85:W85,$D$1:$O$1))+Adjustment!Y85))</f>
        <v>-47.963700553000692</v>
      </c>
      <c r="Y85" s="46">
        <f>(_xlfn.FORECAST.LINEAR($P$1:$Y$1,M85:X85,$D$1:$O$1)+((Percent!Y85*_xlfn.FORECAST.LINEAR($P$1:$Y$1,M85:X85,$D$1:$O$1))+Adjustment!Z85))</f>
        <v>-78.096879747901497</v>
      </c>
      <c r="Z85" s="37"/>
      <c r="AA85" s="37"/>
    </row>
    <row r="86" spans="1:27" ht="16.350000000000001" customHeight="1" x14ac:dyDescent="0.25">
      <c r="A86" s="14">
        <v>2.7</v>
      </c>
      <c r="B86" s="14" t="s">
        <v>156</v>
      </c>
      <c r="C86" s="37" t="s">
        <v>156</v>
      </c>
      <c r="D86" s="37">
        <f>Base!D86+(Base!D86*Percent!E86)+Adjustment!E86</f>
        <v>4.2300000000000004</v>
      </c>
      <c r="E86" s="37">
        <f>Base!E86+(Base!E86*Percent!F86)+Adjustment!F86</f>
        <v>5.32</v>
      </c>
      <c r="F86" s="37">
        <f>Base!F86+(Base!F86*Percent!G86)+Adjustment!G86</f>
        <v>6.36</v>
      </c>
      <c r="G86" s="37">
        <f>Base!G86+(Base!G86*Percent!H86)+Adjustment!H86</f>
        <v>8.18</v>
      </c>
      <c r="H86" s="37">
        <f>Base!H86+(Base!H86*Percent!I86)+Adjustment!I86</f>
        <v>10.57</v>
      </c>
      <c r="I86" s="37">
        <f>Base!I86+(Base!I86*Percent!J86)+Adjustment!J86</f>
        <v>11.14</v>
      </c>
      <c r="J86" s="37">
        <f>Base!J86+(Base!J86*Percent!K86)+Adjustment!K86</f>
        <v>17.89</v>
      </c>
      <c r="K86" s="37">
        <f>Base!K86+(Base!K86*Percent!L86)+Adjustment!L86</f>
        <v>13.49</v>
      </c>
      <c r="L86" s="37">
        <f>Base!L86+(Base!L86*Percent!M86)+Adjustment!M86</f>
        <v>11.48</v>
      </c>
      <c r="M86" s="37">
        <f>Base!M86+(Base!M86*Percent!N86)+Adjustment!N86</f>
        <v>14.71</v>
      </c>
      <c r="N86" s="37">
        <f>Base!N86+(Base!N86*Percent!O86)+Adjustment!O86</f>
        <v>17.38</v>
      </c>
      <c r="O86" s="37">
        <f>Base!O86+(Base!O86*Percent!P86)+Adjustment!P86</f>
        <v>16.648004458571428</v>
      </c>
      <c r="P86" s="46">
        <f>(_xlfn.FORECAST.LINEAR($P$1:$Y$1,D86:O86,$D$1:$O$1)+((Percent!P86*_xlfn.FORECAST.LINEAR($P$1:$Y$1,D86:O86,$D$1:$O$1))+Adjustment!Q86))</f>
        <v>20.349299508337591</v>
      </c>
      <c r="Q86" s="46">
        <f>(_xlfn.FORECAST.LINEAR($P$1:$Y$1,E86:P86,$D$1:$O$1)+((Percent!Q86*_xlfn.FORECAST.LINEAR($P$1:$Y$1,E86:P86,$D$1:$O$1))+Adjustment!R86))</f>
        <v>19.630876681922114</v>
      </c>
      <c r="R86" s="46">
        <f>(_xlfn.FORECAST.LINEAR($P$1:$Y$1,F86:Q86,$D$1:$O$1)+((Percent!R86*_xlfn.FORECAST.LINEAR($P$1:$Y$1,F86:Q86,$D$1:$O$1))+Adjustment!S86))</f>
        <v>21.086537615707247</v>
      </c>
      <c r="S86" s="46">
        <f>(_xlfn.FORECAST.LINEAR($P$1:$Y$1,G86:R86,$D$1:$O$1)+((Percent!S86*_xlfn.FORECAST.LINEAR($P$1:$Y$1,G86:R86,$D$1:$O$1))+Adjustment!T86))</f>
        <v>22.953925299579701</v>
      </c>
      <c r="T86" s="46">
        <f>(_xlfn.FORECAST.LINEAR($P$1:$Y$1,H86:S86,$D$1:$O$1)+((Percent!T86*_xlfn.FORECAST.LINEAR($P$1:$Y$1,H86:S86,$D$1:$O$1))+Adjustment!U86))</f>
        <v>25.440514949533203</v>
      </c>
      <c r="U86" s="46">
        <f>(_xlfn.FORECAST.LINEAR($P$1:$Y$1,I86:T86,$D$1:$O$1)+((Percent!U86*_xlfn.FORECAST.LINEAR($P$1:$Y$1,I86:T86,$D$1:$O$1))+Adjustment!V86))</f>
        <v>29.387366210414239</v>
      </c>
      <c r="V86" s="46">
        <f>(_xlfn.FORECAST.LINEAR($P$1:$Y$1,J86:U86,$D$1:$O$1)+((Percent!V86*_xlfn.FORECAST.LINEAR($P$1:$Y$1,J86:U86,$D$1:$O$1))+Adjustment!W86))</f>
        <v>33.903745643614982</v>
      </c>
      <c r="W86" s="46">
        <f>(_xlfn.FORECAST.LINEAR($P$1:$Y$1,K86:V86,$D$1:$O$1)+((Percent!W86*_xlfn.FORECAST.LINEAR($P$1:$Y$1,K86:V86,$D$1:$O$1))+Adjustment!X86))</f>
        <v>39.870015482583703</v>
      </c>
      <c r="X86" s="46">
        <f>(_xlfn.FORECAST.LINEAR($P$1:$Y$1,L86:W86,$D$1:$O$1)+((Percent!X86*_xlfn.FORECAST.LINEAR($P$1:$Y$1,L86:W86,$D$1:$O$1))+Adjustment!Y86))</f>
        <v>48.848144185059738</v>
      </c>
      <c r="Y86" s="46">
        <f>(_xlfn.FORECAST.LINEAR($P$1:$Y$1,M86:X86,$D$1:$O$1)+((Percent!Y86*_xlfn.FORECAST.LINEAR($P$1:$Y$1,M86:X86,$D$1:$O$1))+Adjustment!Z86))</f>
        <v>62.865057477535323</v>
      </c>
      <c r="Z86" s="37"/>
      <c r="AA86" s="37"/>
    </row>
    <row r="87" spans="1:27" ht="16.350000000000001" customHeight="1" x14ac:dyDescent="0.25">
      <c r="A87" s="14">
        <v>2.8</v>
      </c>
      <c r="B87" s="14" t="s">
        <v>157</v>
      </c>
      <c r="C87" s="37" t="s">
        <v>157</v>
      </c>
      <c r="D87" s="37">
        <f>Base!D87+(Base!D87*Percent!E87)+Adjustment!E87</f>
        <v>18.600000000000001</v>
      </c>
      <c r="E87" s="37">
        <f>Base!E87+(Base!E87*Percent!F87)+Adjustment!F87</f>
        <v>19.86</v>
      </c>
      <c r="F87" s="37">
        <f>Base!F87+(Base!F87*Percent!G87)+Adjustment!G87</f>
        <v>21.08</v>
      </c>
      <c r="G87" s="37">
        <f>Base!G87+(Base!G87*Percent!H87)+Adjustment!H87</f>
        <v>23.38</v>
      </c>
      <c r="H87" s="37">
        <f>Base!H87+(Base!H87*Percent!I87)+Adjustment!I87</f>
        <v>24.81</v>
      </c>
      <c r="I87" s="37">
        <f>Base!I87+(Base!I87*Percent!J87)+Adjustment!J87</f>
        <v>26.01</v>
      </c>
      <c r="J87" s="37">
        <f>Base!J87+(Base!J87*Percent!K87)+Adjustment!K87</f>
        <v>27.57</v>
      </c>
      <c r="K87" s="37">
        <f>Base!K87+(Base!K87*Percent!L87)+Adjustment!L87</f>
        <v>22.45</v>
      </c>
      <c r="L87" s="37">
        <f>Base!L87+(Base!L87*Percent!M87)+Adjustment!M87</f>
        <v>25.3</v>
      </c>
      <c r="M87" s="37">
        <f>Base!M87+(Base!M87*Percent!N87)+Adjustment!N87</f>
        <v>29.52</v>
      </c>
      <c r="N87" s="37">
        <f>Base!N87+(Base!N87*Percent!O87)+Adjustment!O87</f>
        <v>30.31</v>
      </c>
      <c r="O87" s="37">
        <f>Base!O87+(Base!O87*Percent!P87)+Adjustment!P87</f>
        <v>31.969794922857144</v>
      </c>
      <c r="P87" s="46">
        <f>(_xlfn.FORECAST.LINEAR($P$1:$Y$1,D87:O87,$D$1:$O$1)+((Percent!P87*_xlfn.FORECAST.LINEAR($P$1:$Y$1,D87:O87,$D$1:$O$1))+Adjustment!Q87))</f>
        <v>33.42664821339978</v>
      </c>
      <c r="Q87" s="46">
        <f>(_xlfn.FORECAST.LINEAR($P$1:$Y$1,E87:P87,$D$1:$O$1)+((Percent!Q87*_xlfn.FORECAST.LINEAR($P$1:$Y$1,E87:P87,$D$1:$O$1))+Adjustment!R87))</f>
        <v>31.764047258217822</v>
      </c>
      <c r="R87" s="46">
        <f>(_xlfn.FORECAST.LINEAR($P$1:$Y$1,F87:Q87,$D$1:$O$1)+((Percent!R87*_xlfn.FORECAST.LINEAR($P$1:$Y$1,F87:Q87,$D$1:$O$1))+Adjustment!S87))</f>
        <v>32.829352407681725</v>
      </c>
      <c r="S87" s="46">
        <f>(_xlfn.FORECAST.LINEAR($P$1:$Y$1,G87:R87,$D$1:$O$1)+((Percent!S87*_xlfn.FORECAST.LINEAR($P$1:$Y$1,G87:R87,$D$1:$O$1))+Adjustment!T87))</f>
        <v>34.523173668616671</v>
      </c>
      <c r="T87" s="46">
        <f>(_xlfn.FORECAST.LINEAR($P$1:$Y$1,H87:S87,$D$1:$O$1)+((Percent!T87*_xlfn.FORECAST.LINEAR($P$1:$Y$1,H87:S87,$D$1:$O$1))+Adjustment!U87))</f>
        <v>37.209774794730365</v>
      </c>
      <c r="U87" s="46">
        <f>(_xlfn.FORECAST.LINEAR($P$1:$Y$1,I87:T87,$D$1:$O$1)+((Percent!U87*_xlfn.FORECAST.LINEAR($P$1:$Y$1,I87:T87,$D$1:$O$1))+Adjustment!V87))</f>
        <v>41.601269259515369</v>
      </c>
      <c r="V87" s="46">
        <f>(_xlfn.FORECAST.LINEAR($P$1:$Y$1,J87:U87,$D$1:$O$1)+((Percent!V87*_xlfn.FORECAST.LINEAR($P$1:$Y$1,J87:U87,$D$1:$O$1))+Adjustment!W87))</f>
        <v>46.924096583788419</v>
      </c>
      <c r="W87" s="46">
        <f>(_xlfn.FORECAST.LINEAR($P$1:$Y$1,K87:V87,$D$1:$O$1)+((Percent!W87*_xlfn.FORECAST.LINEAR($P$1:$Y$1,K87:V87,$D$1:$O$1))+Adjustment!X87))</f>
        <v>51.418521969880523</v>
      </c>
      <c r="X87" s="46">
        <f>(_xlfn.FORECAST.LINEAR($P$1:$Y$1,L87:W87,$D$1:$O$1)+((Percent!X87*_xlfn.FORECAST.LINEAR($P$1:$Y$1,L87:W87,$D$1:$O$1))+Adjustment!Y87))</f>
        <v>57.93428152600346</v>
      </c>
      <c r="Y87" s="46">
        <f>(_xlfn.FORECAST.LINEAR($P$1:$Y$1,M87:X87,$D$1:$O$1)+((Percent!Y87*_xlfn.FORECAST.LINEAR($P$1:$Y$1,M87:X87,$D$1:$O$1))+Adjustment!Z87))</f>
        <v>70.065398492140332</v>
      </c>
      <c r="Z87" s="37"/>
      <c r="AA87" s="37"/>
    </row>
    <row r="88" spans="1:27" ht="16.350000000000001" customHeight="1" x14ac:dyDescent="0.25">
      <c r="A88" s="15">
        <v>2.9</v>
      </c>
      <c r="B88" s="15" t="s">
        <v>158</v>
      </c>
      <c r="C88" s="37" t="s">
        <v>158</v>
      </c>
      <c r="D88" s="37">
        <f>Base!D88+(Base!D88*Percent!E88)+Adjustment!E88</f>
        <v>36.72</v>
      </c>
      <c r="E88" s="37">
        <f>Base!E88+(Base!E88*Percent!F88)+Adjustment!F88</f>
        <v>37.270000000000003</v>
      </c>
      <c r="F88" s="37">
        <f>Base!F88+(Base!F88*Percent!G88)+Adjustment!G88</f>
        <v>41.26</v>
      </c>
      <c r="G88" s="37">
        <f>Base!G88+(Base!G88*Percent!H88)+Adjustment!H88</f>
        <v>56.81</v>
      </c>
      <c r="H88" s="37">
        <f>Base!H88+(Base!H88*Percent!I88)+Adjustment!I88</f>
        <v>61.4</v>
      </c>
      <c r="I88" s="37">
        <f>Base!I88+(Base!I88*Percent!J88)+Adjustment!J88</f>
        <v>63.74</v>
      </c>
      <c r="J88" s="37">
        <f>Base!J88+(Base!J88*Percent!K88)+Adjustment!K88</f>
        <v>65.98</v>
      </c>
      <c r="K88" s="37">
        <f>Base!K88+(Base!K88*Percent!L88)+Adjustment!L88</f>
        <v>64.36</v>
      </c>
      <c r="L88" s="37">
        <f>Base!L88+(Base!L88*Percent!M88)+Adjustment!M88</f>
        <v>64.61</v>
      </c>
      <c r="M88" s="37">
        <f>Base!M88+(Base!M88*Percent!N88)+Adjustment!N88</f>
        <v>66.319999999999993</v>
      </c>
      <c r="N88" s="37">
        <f>Base!N88+(Base!N88*Percent!O88)+Adjustment!O88</f>
        <v>69.7</v>
      </c>
      <c r="O88" s="37">
        <f>Base!O88+(Base!O88*Percent!P88)+Adjustment!P88</f>
        <v>71.705979372857144</v>
      </c>
      <c r="P88" s="46">
        <f>(_xlfn.FORECAST.LINEAR($P$1:$Y$1,D88:O88,$D$1:$O$1)+((Percent!P88*_xlfn.FORECAST.LINEAR($P$1:$Y$1,D88:O88,$D$1:$O$1))+Adjustment!Q88))</f>
        <v>82.320066269830718</v>
      </c>
      <c r="Q88" s="46">
        <f>(_xlfn.FORECAST.LINEAR($P$1:$Y$1,E88:P88,$D$1:$O$1)+((Percent!Q88*_xlfn.FORECAST.LINEAR($P$1:$Y$1,E88:P88,$D$1:$O$1))+Adjustment!R88))</f>
        <v>78.328140287045983</v>
      </c>
      <c r="R88" s="46">
        <f>(_xlfn.FORECAST.LINEAR($P$1:$Y$1,F88:Q88,$D$1:$O$1)+((Percent!R88*_xlfn.FORECAST.LINEAR($P$1:$Y$1,F88:Q88,$D$1:$O$1))+Adjustment!S88))</f>
        <v>80.141182054722876</v>
      </c>
      <c r="S88" s="46">
        <f>(_xlfn.FORECAST.LINEAR($P$1:$Y$1,G88:R88,$D$1:$O$1)+((Percent!S88*_xlfn.FORECAST.LINEAR($P$1:$Y$1,G88:R88,$D$1:$O$1))+Adjustment!T88))</f>
        <v>82.235486385667883</v>
      </c>
      <c r="T88" s="46">
        <f>(_xlfn.FORECAST.LINEAR($P$1:$Y$1,H88:S88,$D$1:$O$1)+((Percent!T88*_xlfn.FORECAST.LINEAR($P$1:$Y$1,H88:S88,$D$1:$O$1))+Adjustment!U88))</f>
        <v>87.589427569016109</v>
      </c>
      <c r="U88" s="46">
        <f>(_xlfn.FORECAST.LINEAR($P$1:$Y$1,I88:T88,$D$1:$O$1)+((Percent!U88*_xlfn.FORECAST.LINEAR($P$1:$Y$1,I88:T88,$D$1:$O$1))+Adjustment!V88))</f>
        <v>96.941271058286574</v>
      </c>
      <c r="V88" s="46">
        <f>(_xlfn.FORECAST.LINEAR($P$1:$Y$1,J88:U88,$D$1:$O$1)+((Percent!V88*_xlfn.FORECAST.LINEAR($P$1:$Y$1,J88:U88,$D$1:$O$1))+Adjustment!W88))</f>
        <v>107.94513700094296</v>
      </c>
      <c r="W88" s="46">
        <f>(_xlfn.FORECAST.LINEAR($P$1:$Y$1,K88:V88,$D$1:$O$1)+((Percent!W88*_xlfn.FORECAST.LINEAR($P$1:$Y$1,K88:V88,$D$1:$O$1))+Adjustment!X88))</f>
        <v>115.97644548816625</v>
      </c>
      <c r="X88" s="46">
        <f>(_xlfn.FORECAST.LINEAR($P$1:$Y$1,L88:W88,$D$1:$O$1)+((Percent!X88*_xlfn.FORECAST.LINEAR($P$1:$Y$1,L88:W88,$D$1:$O$1))+Adjustment!Y88))</f>
        <v>131.86054455733901</v>
      </c>
      <c r="Y88" s="46">
        <f>(_xlfn.FORECAST.LINEAR($P$1:$Y$1,M88:X88,$D$1:$O$1)+((Percent!Y88*_xlfn.FORECAST.LINEAR($P$1:$Y$1,M88:X88,$D$1:$O$1))+Adjustment!Z88))</f>
        <v>160.18028996744826</v>
      </c>
      <c r="Z88" s="37"/>
      <c r="AA88" s="37"/>
    </row>
    <row r="89" spans="1:27" ht="16.350000000000001" customHeight="1" x14ac:dyDescent="0.25">
      <c r="A89" s="14">
        <v>2.11</v>
      </c>
      <c r="B89" s="14" t="s">
        <v>159</v>
      </c>
      <c r="C89" s="37" t="s">
        <v>159</v>
      </c>
      <c r="D89" s="37">
        <f>Base!D89+(Base!D89*Percent!E89)+Adjustment!E89</f>
        <v>43.3</v>
      </c>
      <c r="E89" s="37">
        <f>Base!E89+(Base!E89*Percent!F89)+Adjustment!F89</f>
        <v>196.93</v>
      </c>
      <c r="F89" s="37">
        <f>Base!F89+(Base!F89*Percent!G89)+Adjustment!G89</f>
        <v>442.16</v>
      </c>
      <c r="G89" s="37">
        <f>Base!G89+(Base!G89*Percent!H89)+Adjustment!H89</f>
        <v>399.41</v>
      </c>
      <c r="H89" s="37">
        <f>Base!H89+(Base!H89*Percent!I89)+Adjustment!I89</f>
        <v>446.36</v>
      </c>
      <c r="I89" s="37">
        <f>Base!I89+(Base!I89*Percent!J89)+Adjustment!J89</f>
        <v>653.9</v>
      </c>
      <c r="J89" s="37">
        <f>Base!J89+(Base!J89*Percent!K89)+Adjustment!K89</f>
        <v>115.84</v>
      </c>
      <c r="K89" s="37">
        <f>Base!K89+(Base!K89*Percent!L89)+Adjustment!L89</f>
        <v>-433</v>
      </c>
      <c r="L89" s="37">
        <f>Base!L89+(Base!L89*Percent!M89)+Adjustment!M89</f>
        <v>558.94000000000005</v>
      </c>
      <c r="M89" s="37">
        <f>Base!M89+(Base!M89*Percent!N89)+Adjustment!N89</f>
        <v>706.25</v>
      </c>
      <c r="N89" s="37">
        <f>Base!N89+(Base!N89*Percent!O89)+Adjustment!O89</f>
        <v>337.33</v>
      </c>
      <c r="O89" s="37">
        <f>Base!O89+(Base!O89*Percent!P89)+Adjustment!P89</f>
        <v>623.95354308428568</v>
      </c>
      <c r="P89" s="46">
        <f>(_xlfn.FORECAST.LINEAR($P$1:$Y$1,D89:O89,$D$1:$O$1)+((Percent!P89*_xlfn.FORECAST.LINEAR($P$1:$Y$1,D89:O89,$D$1:$O$1))+Adjustment!Q89))</f>
        <v>547.38987004507044</v>
      </c>
      <c r="Q89" s="46">
        <f>(_xlfn.FORECAST.LINEAR($P$1:$Y$1,E89:P89,$D$1:$O$1)+((Percent!Q89*_xlfn.FORECAST.LINEAR($P$1:$Y$1,E89:P89,$D$1:$O$1))+Adjustment!R89))</f>
        <v>487.44322272661111</v>
      </c>
      <c r="R89" s="46">
        <f>(_xlfn.FORECAST.LINEAR($P$1:$Y$1,F89:Q89,$D$1:$O$1)+((Percent!R89*_xlfn.FORECAST.LINEAR($P$1:$Y$1,F89:Q89,$D$1:$O$1))+Adjustment!S89))</f>
        <v>489.84961279380349</v>
      </c>
      <c r="S89" s="46">
        <f>(_xlfn.FORECAST.LINEAR($P$1:$Y$1,G89:R89,$D$1:$O$1)+((Percent!S89*_xlfn.FORECAST.LINEAR($P$1:$Y$1,G89:R89,$D$1:$O$1))+Adjustment!T89))</f>
        <v>548.58013319599445</v>
      </c>
      <c r="T89" s="46">
        <f>(_xlfn.FORECAST.LINEAR($P$1:$Y$1,H89:S89,$D$1:$O$1)+((Percent!T89*_xlfn.FORECAST.LINEAR($P$1:$Y$1,H89:S89,$D$1:$O$1))+Adjustment!U89))</f>
        <v>635.21917865948978</v>
      </c>
      <c r="U89" s="46">
        <f>(_xlfn.FORECAST.LINEAR($P$1:$Y$1,I89:T89,$D$1:$O$1)+((Percent!U89*_xlfn.FORECAST.LINEAR($P$1:$Y$1,I89:T89,$D$1:$O$1))+Adjustment!V89))</f>
        <v>792.15524478046757</v>
      </c>
      <c r="V89" s="46">
        <f>(_xlfn.FORECAST.LINEAR($P$1:$Y$1,J89:U89,$D$1:$O$1)+((Percent!V89*_xlfn.FORECAST.LINEAR($P$1:$Y$1,J89:U89,$D$1:$O$1))+Adjustment!W89))</f>
        <v>1101.2159343396318</v>
      </c>
      <c r="W89" s="46">
        <f>(_xlfn.FORECAST.LINEAR($P$1:$Y$1,K89:V89,$D$1:$O$1)+((Percent!W89*_xlfn.FORECAST.LINEAR($P$1:$Y$1,K89:V89,$D$1:$O$1))+Adjustment!X89))</f>
        <v>1292.4843076134637</v>
      </c>
      <c r="X89" s="46">
        <f>(_xlfn.FORECAST.LINEAR($P$1:$Y$1,L89:W89,$D$1:$O$1)+((Percent!X89*_xlfn.FORECAST.LINEAR($P$1:$Y$1,L89:W89,$D$1:$O$1))+Adjustment!Y89))</f>
        <v>1325.227571246196</v>
      </c>
      <c r="Y89" s="46">
        <f>(_xlfn.FORECAST.LINEAR($P$1:$Y$1,M89:X89,$D$1:$O$1)+((Percent!Y89*_xlfn.FORECAST.LINEAR($P$1:$Y$1,M89:X89,$D$1:$O$1))+Adjustment!Z89))</f>
        <v>1726.398318743675</v>
      </c>
      <c r="Z89" s="37"/>
      <c r="AA89" s="37"/>
    </row>
    <row r="90" spans="1:27" ht="16.350000000000001" customHeight="1" x14ac:dyDescent="0.25">
      <c r="A90" s="14" t="s">
        <v>160</v>
      </c>
      <c r="B90" s="14" t="s">
        <v>161</v>
      </c>
      <c r="C90" s="37" t="s">
        <v>161</v>
      </c>
      <c r="D90" s="37">
        <f>Base!D90+(Base!D90*Percent!E90)+Adjustment!E90</f>
        <v>14.19</v>
      </c>
      <c r="E90" s="37">
        <f>Base!E90+(Base!E90*Percent!F90)+Adjustment!F90</f>
        <v>14.72</v>
      </c>
      <c r="F90" s="37">
        <f>Base!F90+(Base!F90*Percent!G90)+Adjustment!G90</f>
        <v>16.190000000000001</v>
      </c>
      <c r="G90" s="37">
        <f>Base!G90+(Base!G90*Percent!H90)+Adjustment!H90</f>
        <v>20.079999999999998</v>
      </c>
      <c r="H90" s="37">
        <f>Base!H90+(Base!H90*Percent!I90)+Adjustment!I90</f>
        <v>21.36</v>
      </c>
      <c r="I90" s="37">
        <f>Base!I90+(Base!I90*Percent!J90)+Adjustment!J90</f>
        <v>38.04</v>
      </c>
      <c r="J90" s="37">
        <f>Base!J90+(Base!J90*Percent!K90)+Adjustment!K90</f>
        <v>39.58</v>
      </c>
      <c r="K90" s="37">
        <f>Base!K90+(Base!K90*Percent!L90)+Adjustment!L90</f>
        <v>39.799999999999997</v>
      </c>
      <c r="L90" s="37">
        <f>Base!L90+(Base!L90*Percent!M90)+Adjustment!M90</f>
        <v>21.9</v>
      </c>
      <c r="M90" s="37">
        <f>Base!M90+(Base!M90*Percent!N90)+Adjustment!N90</f>
        <v>26.53</v>
      </c>
      <c r="N90" s="37">
        <f>Base!N90+(Base!N90*Percent!O90)+Adjustment!O90</f>
        <v>38.36</v>
      </c>
      <c r="O90" s="37">
        <f>Base!O90+(Base!O90*Percent!P90)+Adjustment!P90</f>
        <v>30.744051685714286</v>
      </c>
      <c r="P90" s="46">
        <f>(_xlfn.FORECAST.LINEAR($P$1:$Y$1,D90:O90,$D$1:$O$1)+((Percent!P90*_xlfn.FORECAST.LINEAR($P$1:$Y$1,D90:O90,$D$1:$O$1))+Adjustment!Q90))</f>
        <v>40.543541751217376</v>
      </c>
      <c r="Q90" s="46">
        <f>(_xlfn.FORECAST.LINEAR($P$1:$Y$1,E90:P90,$D$1:$O$1)+((Percent!Q90*_xlfn.FORECAST.LINEAR($P$1:$Y$1,E90:P90,$D$1:$O$1))+Adjustment!R90))</f>
        <v>38.926057692002189</v>
      </c>
      <c r="R90" s="46">
        <f>(_xlfn.FORECAST.LINEAR($P$1:$Y$1,F90:Q90,$D$1:$O$1)+((Percent!R90*_xlfn.FORECAST.LINEAR($P$1:$Y$1,F90:Q90,$D$1:$O$1))+Adjustment!S90))</f>
        <v>40.275076524120102</v>
      </c>
      <c r="S90" s="46">
        <f>(_xlfn.FORECAST.LINEAR($P$1:$Y$1,G90:R90,$D$1:$O$1)+((Percent!S90*_xlfn.FORECAST.LINEAR($P$1:$Y$1,G90:R90,$D$1:$O$1))+Adjustment!T90))</f>
        <v>41.582725536829727</v>
      </c>
      <c r="T90" s="46">
        <f>(_xlfn.FORECAST.LINEAR($P$1:$Y$1,H90:S90,$D$1:$O$1)+((Percent!T90*_xlfn.FORECAST.LINEAR($P$1:$Y$1,H90:S90,$D$1:$O$1))+Adjustment!U90))</f>
        <v>43.034578032427838</v>
      </c>
      <c r="U90" s="46">
        <f>(_xlfn.FORECAST.LINEAR($P$1:$Y$1,I90:T90,$D$1:$O$1)+((Percent!U90*_xlfn.FORECAST.LINEAR($P$1:$Y$1,I90:T90,$D$1:$O$1))+Adjustment!V90))</f>
        <v>44.272706559494637</v>
      </c>
      <c r="V90" s="46">
        <f>(_xlfn.FORECAST.LINEAR($P$1:$Y$1,J90:U90,$D$1:$O$1)+((Percent!V90*_xlfn.FORECAST.LINEAR($P$1:$Y$1,J90:U90,$D$1:$O$1))+Adjustment!W90))</f>
        <v>49.34314496924727</v>
      </c>
      <c r="W90" s="46">
        <f>(_xlfn.FORECAST.LINEAR($P$1:$Y$1,K90:V90,$D$1:$O$1)+((Percent!W90*_xlfn.FORECAST.LINEAR($P$1:$Y$1,K90:V90,$D$1:$O$1))+Adjustment!X90))</f>
        <v>54.570003508621916</v>
      </c>
      <c r="X90" s="46">
        <f>(_xlfn.FORECAST.LINEAR($P$1:$Y$1,L90:W90,$D$1:$O$1)+((Percent!X90*_xlfn.FORECAST.LINEAR($P$1:$Y$1,L90:W90,$D$1:$O$1))+Adjustment!Y90))</f>
        <v>65.964327993116697</v>
      </c>
      <c r="Y90" s="46">
        <f>(_xlfn.FORECAST.LINEAR($P$1:$Y$1,M90:X90,$D$1:$O$1)+((Percent!Y90*_xlfn.FORECAST.LINEAR($P$1:$Y$1,M90:X90,$D$1:$O$1))+Adjustment!Z90))</f>
        <v>78.463320954296236</v>
      </c>
      <c r="Z90" s="37"/>
      <c r="AA90" s="37"/>
    </row>
    <row r="91" spans="1:27" ht="16.350000000000001" customHeight="1" x14ac:dyDescent="0.25">
      <c r="A91" s="15" t="s">
        <v>162</v>
      </c>
      <c r="B91" s="15" t="s">
        <v>163</v>
      </c>
      <c r="C91" s="37" t="s">
        <v>163</v>
      </c>
      <c r="D91" s="37">
        <f>Base!D91+(Base!D91*Percent!E91)+Adjustment!E91</f>
        <v>23.68</v>
      </c>
      <c r="E91" s="37">
        <f>Base!E91+(Base!E91*Percent!F91)+Adjustment!F91</f>
        <v>21.88</v>
      </c>
      <c r="F91" s="37">
        <f>Base!F91+(Base!F91*Percent!G91)+Adjustment!G91</f>
        <v>19.649999999999999</v>
      </c>
      <c r="G91" s="37">
        <f>Base!G91+(Base!G91*Percent!H91)+Adjustment!H91</f>
        <v>19.3</v>
      </c>
      <c r="H91" s="37">
        <f>Base!H91+(Base!H91*Percent!I91)+Adjustment!I91</f>
        <v>29.95</v>
      </c>
      <c r="I91" s="37">
        <f>Base!I91+(Base!I91*Percent!J91)+Adjustment!J91</f>
        <v>32.04</v>
      </c>
      <c r="J91" s="37">
        <f>Base!J91+(Base!J91*Percent!K91)+Adjustment!K91</f>
        <v>33.6</v>
      </c>
      <c r="K91" s="37">
        <f>Base!K91+(Base!K91*Percent!L91)+Adjustment!L91</f>
        <v>34.32</v>
      </c>
      <c r="L91" s="37">
        <f>Base!L91+(Base!L91*Percent!M91)+Adjustment!M91</f>
        <v>75.86</v>
      </c>
      <c r="M91" s="37">
        <f>Base!M91+(Base!M91*Percent!N91)+Adjustment!N91</f>
        <v>82.73</v>
      </c>
      <c r="N91" s="37">
        <f>Base!N91+(Base!N91*Percent!O91)+Adjustment!O91</f>
        <v>82.47</v>
      </c>
      <c r="O91" s="37">
        <f>Base!O91+(Base!O91*Percent!P91)+Adjustment!P91</f>
        <v>76.67928185142857</v>
      </c>
      <c r="P91" s="46">
        <f>(_xlfn.FORECAST.LINEAR($P$1:$Y$1,D91:O91,$D$1:$O$1)+((Percent!P91*_xlfn.FORECAST.LINEAR($P$1:$Y$1,D91:O91,$D$1:$O$1))+Adjustment!Q91))</f>
        <v>94.112244990960377</v>
      </c>
      <c r="Q91" s="46">
        <f>(_xlfn.FORECAST.LINEAR($P$1:$Y$1,E91:P91,$D$1:$O$1)+((Percent!Q91*_xlfn.FORECAST.LINEAR($P$1:$Y$1,E91:P91,$D$1:$O$1))+Adjustment!R91))</f>
        <v>94.874802098042309</v>
      </c>
      <c r="R91" s="46">
        <f>(_xlfn.FORECAST.LINEAR($P$1:$Y$1,F91:Q91,$D$1:$O$1)+((Percent!R91*_xlfn.FORECAST.LINEAR($P$1:$Y$1,F91:Q91,$D$1:$O$1))+Adjustment!S91))</f>
        <v>109.39090527701181</v>
      </c>
      <c r="S91" s="46">
        <f>(_xlfn.FORECAST.LINEAR($P$1:$Y$1,G91:R91,$D$1:$O$1)+((Percent!S91*_xlfn.FORECAST.LINEAR($P$1:$Y$1,G91:R91,$D$1:$O$1))+Adjustment!T91))</f>
        <v>128.33233225279852</v>
      </c>
      <c r="T91" s="46">
        <f>(_xlfn.FORECAST.LINEAR($P$1:$Y$1,H91:S91,$D$1:$O$1)+((Percent!T91*_xlfn.FORECAST.LINEAR($P$1:$Y$1,H91:S91,$D$1:$O$1))+Adjustment!U91))</f>
        <v>152.32749307133054</v>
      </c>
      <c r="U91" s="46">
        <f>(_xlfn.FORECAST.LINEAR($P$1:$Y$1,I91:T91,$D$1:$O$1)+((Percent!U91*_xlfn.FORECAST.LINEAR($P$1:$Y$1,I91:T91,$D$1:$O$1))+Adjustment!V91))</f>
        <v>188.20469748019937</v>
      </c>
      <c r="V91" s="46">
        <f>(_xlfn.FORECAST.LINEAR($P$1:$Y$1,J91:U91,$D$1:$O$1)+((Percent!V91*_xlfn.FORECAST.LINEAR($P$1:$Y$1,J91:U91,$D$1:$O$1))+Adjustment!W91))</f>
        <v>232.02094156161075</v>
      </c>
      <c r="W91" s="46">
        <f>(_xlfn.FORECAST.LINEAR($P$1:$Y$1,K91:V91,$D$1:$O$1)+((Percent!W91*_xlfn.FORECAST.LINEAR($P$1:$Y$1,K91:V91,$D$1:$O$1))+Adjustment!X91))</f>
        <v>271.93632920847972</v>
      </c>
      <c r="X91" s="46">
        <f>(_xlfn.FORECAST.LINEAR($P$1:$Y$1,L91:W91,$D$1:$O$1)+((Percent!X91*_xlfn.FORECAST.LINEAR($P$1:$Y$1,L91:W91,$D$1:$O$1))+Adjustment!Y91))</f>
        <v>335.11217889223417</v>
      </c>
      <c r="Y91" s="46">
        <f>(_xlfn.FORECAST.LINEAR($P$1:$Y$1,M91:X91,$D$1:$O$1)+((Percent!Y91*_xlfn.FORECAST.LINEAR($P$1:$Y$1,M91:X91,$D$1:$O$1))+Adjustment!Z91))</f>
        <v>456.65154479046288</v>
      </c>
      <c r="Z91" s="37"/>
      <c r="AA91" s="37"/>
    </row>
    <row r="92" spans="1:27" ht="16.350000000000001" customHeight="1" x14ac:dyDescent="0.25">
      <c r="A92" s="9" t="s">
        <v>164</v>
      </c>
      <c r="B92" s="9" t="s">
        <v>165</v>
      </c>
      <c r="C92" s="37" t="s">
        <v>165</v>
      </c>
      <c r="D92" s="37">
        <f>Base!D92+(Base!D92*Percent!E92)+Adjustment!E92</f>
        <v>-70.64</v>
      </c>
      <c r="E92" s="37">
        <f>Base!E92+(Base!E92*Percent!F92)+Adjustment!F92</f>
        <v>76.239999999999995</v>
      </c>
      <c r="F92" s="37">
        <f>Base!F92+(Base!F92*Percent!G92)+Adjustment!G92</f>
        <v>319.82</v>
      </c>
      <c r="G92" s="37">
        <f>Base!G92+(Base!G92*Percent!H92)+Adjustment!H92</f>
        <v>268.01</v>
      </c>
      <c r="H92" s="37">
        <f>Base!H92+(Base!H92*Percent!I92)+Adjustment!I92</f>
        <v>295.14</v>
      </c>
      <c r="I92" s="37">
        <f>Base!I92+(Base!I92*Percent!J92)+Adjustment!J92</f>
        <v>477.67</v>
      </c>
      <c r="J92" s="37">
        <f>Base!J92+(Base!J92*Percent!K92)+Adjustment!K92</f>
        <v>-65.52</v>
      </c>
      <c r="K92" s="37">
        <f>Base!K92+(Base!K92*Percent!L92)+Adjustment!L92</f>
        <v>-617.54</v>
      </c>
      <c r="L92" s="37">
        <f>Base!L92+(Base!L92*Percent!M92)+Adjustment!M92</f>
        <v>351.7</v>
      </c>
      <c r="M92" s="37">
        <f>Base!M92+(Base!M92*Percent!N92)+Adjustment!N92</f>
        <v>485.35</v>
      </c>
      <c r="N92" s="37">
        <f>Base!N92+(Base!N92*Percent!O92)+Adjustment!O92</f>
        <v>97.72</v>
      </c>
      <c r="O92" s="37">
        <f>Base!O92+(Base!O92*Percent!P92)+Adjustment!P92</f>
        <v>390.13799706142856</v>
      </c>
      <c r="P92" s="46">
        <f>(_xlfn.FORECAST.LINEAR($P$1:$Y$1,D92:O92,$D$1:$O$1)+((Percent!P92*_xlfn.FORECAST.LINEAR($P$1:$Y$1,D92:O92,$D$1:$O$1))+Adjustment!Q92))</f>
        <v>278.55188472895759</v>
      </c>
      <c r="Q92" s="46">
        <f>(_xlfn.FORECAST.LINEAR($P$1:$Y$1,E92:P92,$D$1:$O$1)+((Percent!Q92*_xlfn.FORECAST.LINEAR($P$1:$Y$1,E92:P92,$D$1:$O$1))+Adjustment!R92))</f>
        <v>226.39287232503955</v>
      </c>
      <c r="R92" s="46">
        <f>(_xlfn.FORECAST.LINEAR($P$1:$Y$1,F92:Q92,$D$1:$O$1)+((Percent!R92*_xlfn.FORECAST.LINEAR($P$1:$Y$1,F92:Q92,$D$1:$O$1))+Adjustment!S92))</f>
        <v>208.96302781054831</v>
      </c>
      <c r="S92" s="46">
        <f>(_xlfn.FORECAST.LINEAR($P$1:$Y$1,G92:R92,$D$1:$O$1)+((Percent!S92*_xlfn.FORECAST.LINEAR($P$1:$Y$1,G92:R92,$D$1:$O$1))+Adjustment!T92))</f>
        <v>241.43389836459437</v>
      </c>
      <c r="T92" s="46">
        <f>(_xlfn.FORECAST.LINEAR($P$1:$Y$1,H92:S92,$D$1:$O$1)+((Percent!T92*_xlfn.FORECAST.LINEAR($P$1:$Y$1,H92:S92,$D$1:$O$1))+Adjustment!U92))</f>
        <v>294.14923173401485</v>
      </c>
      <c r="U92" s="46">
        <f>(_xlfn.FORECAST.LINEAR($P$1:$Y$1,I92:T92,$D$1:$O$1)+((Percent!U92*_xlfn.FORECAST.LINEAR($P$1:$Y$1,I92:T92,$D$1:$O$1))+Adjustment!V92))</f>
        <v>399.69941414796131</v>
      </c>
      <c r="V92" s="46">
        <f>(_xlfn.FORECAST.LINEAR($P$1:$Y$1,J92:U92,$D$1:$O$1)+((Percent!V92*_xlfn.FORECAST.LINEAR($P$1:$Y$1,J92:U92,$D$1:$O$1))+Adjustment!W92))</f>
        <v>643.05549157081566</v>
      </c>
      <c r="W92" s="46">
        <f>(_xlfn.FORECAST.LINEAR($P$1:$Y$1,K92:V92,$D$1:$O$1)+((Percent!W92*_xlfn.FORECAST.LINEAR($P$1:$Y$1,K92:V92,$D$1:$O$1))+Adjustment!X92))</f>
        <v>778.54721533349004</v>
      </c>
      <c r="X92" s="46">
        <f>(_xlfn.FORECAST.LINEAR($P$1:$Y$1,L92:W92,$D$1:$O$1)+((Percent!X92*_xlfn.FORECAST.LINEAR($P$1:$Y$1,L92:W92,$D$1:$O$1))+Adjustment!Y92))</f>
        <v>712.81703899993147</v>
      </c>
      <c r="Y92" s="46">
        <f>(_xlfn.FORECAST.LINEAR($P$1:$Y$1,M92:X92,$D$1:$O$1)+((Percent!Y92*_xlfn.FORECAST.LINEAR($P$1:$Y$1,M92:X92,$D$1:$O$1))+Adjustment!Z92))</f>
        <v>937.20556586903569</v>
      </c>
      <c r="Z92" s="37"/>
      <c r="AA92" s="37"/>
    </row>
    <row r="93" spans="1:27" ht="16.350000000000001" customHeight="1" x14ac:dyDescent="0.25">
      <c r="A93" s="11" t="s">
        <v>166</v>
      </c>
      <c r="B93" s="11" t="s">
        <v>167</v>
      </c>
      <c r="C93" s="37" t="s">
        <v>167</v>
      </c>
      <c r="D93" s="37">
        <f>Base!D93+(Base!D93*Percent!E93)+Adjustment!E93</f>
        <v>76.06</v>
      </c>
      <c r="E93" s="37">
        <f>Base!E93+(Base!E93*Percent!F93)+Adjustment!F93</f>
        <v>84.09</v>
      </c>
      <c r="F93" s="37">
        <f>Base!F93+(Base!F93*Percent!G93)+Adjustment!G93</f>
        <v>86.5</v>
      </c>
      <c r="G93" s="37">
        <f>Base!G93+(Base!G93*Percent!H93)+Adjustment!H93</f>
        <v>92.03</v>
      </c>
      <c r="H93" s="37">
        <f>Base!H93+(Base!H93*Percent!I93)+Adjustment!I93</f>
        <v>99.92</v>
      </c>
      <c r="I93" s="37">
        <f>Base!I93+(Base!I93*Percent!J93)+Adjustment!J93</f>
        <v>106.15</v>
      </c>
      <c r="J93" s="37">
        <f>Base!J93+(Base!J93*Percent!K93)+Adjustment!K93</f>
        <v>108.18</v>
      </c>
      <c r="K93" s="37">
        <f>Base!K93+(Base!K93*Percent!L93)+Adjustment!L93</f>
        <v>110.43</v>
      </c>
      <c r="L93" s="37">
        <f>Base!L93+(Base!L93*Percent!M93)+Adjustment!M93</f>
        <v>109.47</v>
      </c>
      <c r="M93" s="37">
        <f>Base!M93+(Base!M93*Percent!N93)+Adjustment!N93</f>
        <v>111.63</v>
      </c>
      <c r="N93" s="37">
        <f>Base!N93+(Base!N93*Percent!O93)+Adjustment!O93</f>
        <v>118.78</v>
      </c>
      <c r="O93" s="37">
        <f>Base!O93+(Base!O93*Percent!P93)+Adjustment!P93</f>
        <v>126.40225956142858</v>
      </c>
      <c r="P93" s="46">
        <f>(_xlfn.FORECAST.LINEAR($P$1:$Y$1,D93:O93,$D$1:$O$1)+((Percent!P93*_xlfn.FORECAST.LINEAR($P$1:$Y$1,D93:O93,$D$1:$O$1))+Adjustment!Q93))</f>
        <v>134.18520796216848</v>
      </c>
      <c r="Q93" s="46">
        <f>(_xlfn.FORECAST.LINEAR($P$1:$Y$1,E93:P93,$D$1:$O$1)+((Percent!Q93*_xlfn.FORECAST.LINEAR($P$1:$Y$1,E93:P93,$D$1:$O$1))+Adjustment!R93))</f>
        <v>127.25002857038065</v>
      </c>
      <c r="R93" s="46">
        <f>(_xlfn.FORECAST.LINEAR($P$1:$Y$1,F93:Q93,$D$1:$O$1)+((Percent!R93*_xlfn.FORECAST.LINEAR($P$1:$Y$1,F93:Q93,$D$1:$O$1))+Adjustment!S93))</f>
        <v>131.2198403816349</v>
      </c>
      <c r="S93" s="46">
        <f>(_xlfn.FORECAST.LINEAR($P$1:$Y$1,G93:R93,$D$1:$O$1)+((Percent!S93*_xlfn.FORECAST.LINEAR($P$1:$Y$1,G93:R93,$D$1:$O$1))+Adjustment!T93))</f>
        <v>137.22842936929075</v>
      </c>
      <c r="T93" s="46">
        <f>(_xlfn.FORECAST.LINEAR($P$1:$Y$1,H93:S93,$D$1:$O$1)+((Percent!T93*_xlfn.FORECAST.LINEAR($P$1:$Y$1,H93:S93,$D$1:$O$1))+Adjustment!U93))</f>
        <v>145.70504168201947</v>
      </c>
      <c r="U93" s="46">
        <f>(_xlfn.FORECAST.LINEAR($P$1:$Y$1,I93:T93,$D$1:$O$1)+((Percent!U93*_xlfn.FORECAST.LINEAR($P$1:$Y$1,I93:T93,$D$1:$O$1))+Adjustment!V93))</f>
        <v>159.97684909788217</v>
      </c>
      <c r="V93" s="46">
        <f>(_xlfn.FORECAST.LINEAR($P$1:$Y$1,J93:U93,$D$1:$O$1)+((Percent!V93*_xlfn.FORECAST.LINEAR($P$1:$Y$1,J93:U93,$D$1:$O$1))+Adjustment!W93))</f>
        <v>176.79429619217203</v>
      </c>
      <c r="W93" s="46">
        <f>(_xlfn.FORECAST.LINEAR($P$1:$Y$1,K93:V93,$D$1:$O$1)+((Percent!W93*_xlfn.FORECAST.LINEAR($P$1:$Y$1,K93:V93,$D$1:$O$1))+Adjustment!X93))</f>
        <v>187.42797949152506</v>
      </c>
      <c r="X93" s="46">
        <f>(_xlfn.FORECAST.LINEAR($P$1:$Y$1,L93:W93,$D$1:$O$1)+((Percent!X93*_xlfn.FORECAST.LINEAR($P$1:$Y$1,L93:W93,$D$1:$O$1))+Adjustment!Y93))</f>
        <v>211.33460449254406</v>
      </c>
      <c r="Y93" s="46">
        <f>(_xlfn.FORECAST.LINEAR($P$1:$Y$1,M93:X93,$D$1:$O$1)+((Percent!Y93*_xlfn.FORECAST.LINEAR($P$1:$Y$1,M93:X93,$D$1:$O$1))+Adjustment!Z93))</f>
        <v>254.07616520459266</v>
      </c>
      <c r="Z93" s="37"/>
      <c r="AA93" s="37"/>
    </row>
    <row r="94" spans="1:27" ht="16.350000000000001" customHeight="1" x14ac:dyDescent="0.25">
      <c r="A94" s="49">
        <v>3</v>
      </c>
      <c r="B94" s="50" t="s">
        <v>171</v>
      </c>
      <c r="C94" s="37" t="s">
        <v>171</v>
      </c>
      <c r="D94" s="37">
        <f>D2-D71</f>
        <v>447.02</v>
      </c>
      <c r="E94" s="37">
        <f t="shared" ref="E94:X94" si="0">E2-E71</f>
        <v>683.48</v>
      </c>
      <c r="F94" s="37">
        <f t="shared" si="0"/>
        <v>701.5</v>
      </c>
      <c r="G94" s="37">
        <f t="shared" si="0"/>
        <v>585.98999999999978</v>
      </c>
      <c r="H94" s="37">
        <f t="shared" si="0"/>
        <v>476.38000000000011</v>
      </c>
      <c r="I94" s="37">
        <f t="shared" si="0"/>
        <v>445.94000000000051</v>
      </c>
      <c r="J94" s="37">
        <f t="shared" si="0"/>
        <v>820.84000000000015</v>
      </c>
      <c r="K94" s="37">
        <f t="shared" si="0"/>
        <v>1880.44</v>
      </c>
      <c r="L94" s="37">
        <f t="shared" si="0"/>
        <v>1758.1</v>
      </c>
      <c r="M94" s="37">
        <f t="shared" si="0"/>
        <v>1723.71</v>
      </c>
      <c r="N94" s="37">
        <f t="shared" si="0"/>
        <v>1563.4999999999995</v>
      </c>
      <c r="O94" s="37">
        <f t="shared" si="0"/>
        <v>1118.7117395585719</v>
      </c>
      <c r="P94" s="37">
        <f t="shared" si="0"/>
        <v>1848.8752774486738</v>
      </c>
      <c r="Q94" s="37">
        <f t="shared" si="0"/>
        <v>1836.8430926337574</v>
      </c>
      <c r="R94" s="37">
        <f t="shared" si="0"/>
        <v>2064.5315767473903</v>
      </c>
      <c r="S94" s="37">
        <f>S2-S71</f>
        <v>2381.908873737214</v>
      </c>
      <c r="T94" s="37">
        <f t="shared" si="0"/>
        <v>2764.156226165619</v>
      </c>
      <c r="U94" s="37">
        <f t="shared" si="0"/>
        <v>3228.1044436914253</v>
      </c>
      <c r="V94" s="37">
        <f t="shared" si="0"/>
        <v>3663.6473876125292</v>
      </c>
      <c r="W94" s="37">
        <f t="shared" si="0"/>
        <v>3991.2787324894616</v>
      </c>
      <c r="X94" s="37">
        <f t="shared" si="0"/>
        <v>4987.9866094276003</v>
      </c>
      <c r="Y94" s="37">
        <f>Y2-Y71</f>
        <v>6723.0438084167399</v>
      </c>
      <c r="Z94" s="37"/>
    </row>
    <row r="95" spans="1:27" ht="16.350000000000001" customHeight="1" x14ac:dyDescent="0.25">
      <c r="A95" s="1"/>
      <c r="B95" s="1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P95" s="39">
        <f>O2</f>
        <v>5297.5216118714288</v>
      </c>
      <c r="Q95" s="39">
        <f t="shared" ref="Q95:Y95" si="1">P2</f>
        <v>6113.7461887950949</v>
      </c>
      <c r="R95" s="39">
        <f t="shared" si="1"/>
        <v>5867.7606447031912</v>
      </c>
      <c r="S95" s="39">
        <f t="shared" si="1"/>
        <v>6125.4164630604964</v>
      </c>
      <c r="T95" s="39">
        <f t="shared" si="1"/>
        <v>6502.9262882576031</v>
      </c>
      <c r="U95" s="39">
        <f t="shared" si="1"/>
        <v>7016.8518878994355</v>
      </c>
      <c r="V95" s="39">
        <f t="shared" si="1"/>
        <v>7787.457441988573</v>
      </c>
      <c r="W95" s="39">
        <f t="shared" si="1"/>
        <v>8621.8932624497265</v>
      </c>
      <c r="X95" s="39">
        <f t="shared" si="1"/>
        <v>9187.5147660476941</v>
      </c>
      <c r="Y95" s="39">
        <f t="shared" si="1"/>
        <v>10594.343370714303</v>
      </c>
    </row>
    <row r="96" spans="1:27" ht="16.350000000000001" customHeight="1" x14ac:dyDescent="0.25">
      <c r="A96" s="1"/>
      <c r="B96" s="1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P96" s="48">
        <f>Percent!P2</f>
        <v>4.707571428571429E-3</v>
      </c>
      <c r="Q96" s="48">
        <f>Percent!Q2</f>
        <v>-5.7726535714285716E-2</v>
      </c>
      <c r="R96" s="48">
        <f>Percent!R2</f>
        <v>-5.8292482142857149E-2</v>
      </c>
      <c r="S96" s="48">
        <f>Percent!S2</f>
        <v>-4.6420875000000014E-2</v>
      </c>
      <c r="T96" s="48">
        <f>Percent!T2</f>
        <v>-2.6659285714285712E-2</v>
      </c>
      <c r="U96" s="48">
        <f>Percent!U2</f>
        <v>4.9900257142857143E-3</v>
      </c>
      <c r="V96" s="48">
        <f>Percent!V2</f>
        <v>5.0371014285714288E-3</v>
      </c>
      <c r="W96" s="48">
        <f>Percent!W2</f>
        <v>-6.112221428571428E-2</v>
      </c>
      <c r="X96" s="48">
        <f>Percent!X2</f>
        <v>-6.2254107142857153E-2</v>
      </c>
      <c r="Y96" s="48">
        <f>Percent!Y2</f>
        <v>-2.8710000000000006E-2</v>
      </c>
    </row>
    <row r="97" spans="1:25" ht="16.350000000000001" customHeight="1" x14ac:dyDescent="0.25">
      <c r="A97" s="1"/>
      <c r="B97" s="1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P97" s="39">
        <f>P96*P95+O2</f>
        <v>5322.4600732537147</v>
      </c>
      <c r="Q97" s="39">
        <f t="shared" ref="Q97:Y97" si="2">Q96*Q95+P2</f>
        <v>5760.820801079537</v>
      </c>
      <c r="R97" s="39">
        <f t="shared" si="2"/>
        <v>5525.7143121032705</v>
      </c>
      <c r="S97" s="39">
        <f t="shared" si="2"/>
        <v>5841.0692711058227</v>
      </c>
      <c r="T97" s="39">
        <f t="shared" si="2"/>
        <v>6329.562918360004</v>
      </c>
      <c r="U97" s="39">
        <f t="shared" si="2"/>
        <v>7051.8661592533881</v>
      </c>
      <c r="V97" s="39">
        <f t="shared" si="2"/>
        <v>7826.6836549945529</v>
      </c>
      <c r="W97" s="39">
        <f t="shared" si="2"/>
        <v>8094.904054913718</v>
      </c>
      <c r="X97" s="39">
        <f t="shared" si="2"/>
        <v>8615.5542374255783</v>
      </c>
      <c r="Y97" s="39">
        <f t="shared" si="2"/>
        <v>10290.179772541096</v>
      </c>
    </row>
    <row r="98" spans="1:25" ht="16.350000000000001" customHeight="1" x14ac:dyDescent="0.25">
      <c r="A98" s="1"/>
      <c r="B98" s="1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P98" s="39">
        <f>P99-P97</f>
        <v>791.28611554138024</v>
      </c>
      <c r="Q98" s="39">
        <f t="shared" ref="Q98:Y98" si="3">Q99-Q97</f>
        <v>106.93984362365427</v>
      </c>
      <c r="R98" s="39">
        <f t="shared" si="3"/>
        <v>599.70215095722597</v>
      </c>
      <c r="S98" s="39">
        <f t="shared" si="3"/>
        <v>661.85701715178038</v>
      </c>
      <c r="T98" s="39">
        <f t="shared" si="3"/>
        <v>687.28896953943149</v>
      </c>
      <c r="U98" s="39">
        <f t="shared" si="3"/>
        <v>735.5912827351849</v>
      </c>
      <c r="V98" s="39">
        <f t="shared" si="3"/>
        <v>795.20960745517368</v>
      </c>
      <c r="W98" s="39">
        <f t="shared" si="3"/>
        <v>1092.6107111339761</v>
      </c>
      <c r="X98" s="39">
        <f t="shared" si="3"/>
        <v>1978.7891332887248</v>
      </c>
      <c r="Y98" s="39">
        <f t="shared" si="3"/>
        <v>2796.3072024304511</v>
      </c>
    </row>
    <row r="99" spans="1:25" ht="16.350000000000001" customHeight="1" x14ac:dyDescent="0.25">
      <c r="A99" s="1"/>
      <c r="B99" s="1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9">
        <f>O2</f>
        <v>5297.5216118714288</v>
      </c>
      <c r="P99" s="39">
        <f>P2</f>
        <v>6113.7461887950949</v>
      </c>
      <c r="Q99" s="39">
        <f t="shared" ref="Q99:Y99" si="4">Q2</f>
        <v>5867.7606447031912</v>
      </c>
      <c r="R99" s="39">
        <f t="shared" si="4"/>
        <v>6125.4164630604964</v>
      </c>
      <c r="S99" s="39">
        <f t="shared" si="4"/>
        <v>6502.9262882576031</v>
      </c>
      <c r="T99" s="39">
        <f t="shared" si="4"/>
        <v>7016.8518878994355</v>
      </c>
      <c r="U99" s="39">
        <f t="shared" si="4"/>
        <v>7787.457441988573</v>
      </c>
      <c r="V99" s="39">
        <f t="shared" si="4"/>
        <v>8621.8932624497265</v>
      </c>
      <c r="W99" s="39">
        <f t="shared" si="4"/>
        <v>9187.5147660476941</v>
      </c>
      <c r="X99" s="39">
        <f t="shared" si="4"/>
        <v>10594.343370714303</v>
      </c>
      <c r="Y99" s="39">
        <f t="shared" si="4"/>
        <v>13086.486974971547</v>
      </c>
    </row>
    <row r="100" spans="1:25" ht="16.350000000000001" customHeight="1" x14ac:dyDescent="0.25">
      <c r="A100" s="1"/>
      <c r="B100" s="1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P100" s="48">
        <f>P98/O99</f>
        <v>0.14936911512888507</v>
      </c>
      <c r="Q100" s="48">
        <f>Q98/P99</f>
        <v>1.7491704810979423E-2</v>
      </c>
      <c r="R100" s="48">
        <f t="shared" ref="R100:Y100" si="5">R98/Q99</f>
        <v>0.10220289941420416</v>
      </c>
      <c r="S100" s="48">
        <f t="shared" si="5"/>
        <v>0.10805094170218932</v>
      </c>
      <c r="T100" s="48">
        <f t="shared" si="5"/>
        <v>0.10568918346506184</v>
      </c>
      <c r="U100" s="48">
        <f t="shared" si="5"/>
        <v>0.10483209486061869</v>
      </c>
      <c r="V100" s="48">
        <f t="shared" si="5"/>
        <v>0.10211415129764256</v>
      </c>
      <c r="W100" s="48">
        <f t="shared" si="5"/>
        <v>0.12672514932335571</v>
      </c>
      <c r="X100" s="48">
        <f t="shared" si="5"/>
        <v>0.21537806291221503</v>
      </c>
      <c r="Y100" s="48">
        <f t="shared" si="5"/>
        <v>0.26394341816031919</v>
      </c>
    </row>
    <row r="101" spans="1:25" ht="16.350000000000001" customHeight="1" x14ac:dyDescent="0.25">
      <c r="A101" s="1"/>
      <c r="B101" s="1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25" ht="16.350000000000001" customHeight="1" x14ac:dyDescent="0.25">
      <c r="A102" s="1"/>
      <c r="B102" s="1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P102" s="47">
        <f>P2/O2-100%</f>
        <v>0.15407668655745654</v>
      </c>
      <c r="Q102" s="47">
        <f t="shared" ref="Q102:Y102" si="6">Q2/P2-100%</f>
        <v>-4.0234830903306262E-2</v>
      </c>
      <c r="R102" s="47">
        <f t="shared" si="6"/>
        <v>4.3910417271346924E-2</v>
      </c>
      <c r="S102" s="47">
        <f t="shared" si="6"/>
        <v>6.1630066702189179E-2</v>
      </c>
      <c r="T102" s="47">
        <f t="shared" si="6"/>
        <v>7.9029897750776179E-2</v>
      </c>
      <c r="U102" s="47">
        <f t="shared" si="6"/>
        <v>0.10982212057490437</v>
      </c>
      <c r="V102" s="47">
        <f t="shared" si="6"/>
        <v>0.10715125272621395</v>
      </c>
      <c r="W102" s="47">
        <f t="shared" si="6"/>
        <v>6.5602935037641474E-2</v>
      </c>
      <c r="X102" s="47">
        <f t="shared" si="6"/>
        <v>0.15312395576935778</v>
      </c>
      <c r="Y102" s="47">
        <f t="shared" si="6"/>
        <v>0.23523341816031929</v>
      </c>
    </row>
    <row r="103" spans="1:25" ht="16.350000000000001" customHeight="1" x14ac:dyDescent="0.25">
      <c r="A103" s="1"/>
      <c r="B103" s="1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P103" s="47">
        <f t="shared" ref="P103:Y103" si="7">P3/O3-100%</f>
        <v>8.6816367509315873E-2</v>
      </c>
      <c r="Q103" s="47">
        <f t="shared" si="7"/>
        <v>-5.0005173187794849E-2</v>
      </c>
      <c r="R103" s="47">
        <f t="shared" si="7"/>
        <v>1.8074623253421684E-2</v>
      </c>
      <c r="S103" s="47">
        <f t="shared" si="7"/>
        <v>3.1999174005818309E-2</v>
      </c>
      <c r="T103" s="47">
        <f t="shared" si="7"/>
        <v>3.7955115938202777E-2</v>
      </c>
      <c r="U103" s="47">
        <f t="shared" si="7"/>
        <v>7.8093369042451677E-2</v>
      </c>
      <c r="V103" s="47">
        <f t="shared" si="7"/>
        <v>6.5644968838528106E-2</v>
      </c>
      <c r="W103" s="47">
        <f t="shared" si="7"/>
        <v>1.8904643787116093E-2</v>
      </c>
      <c r="X103" s="47">
        <f t="shared" si="7"/>
        <v>8.6933728112854824E-2</v>
      </c>
      <c r="Y103" s="47">
        <f t="shared" si="7"/>
        <v>0.15636374926457619</v>
      </c>
    </row>
    <row r="104" spans="1:25" ht="16.350000000000001" customHeight="1" x14ac:dyDescent="0.25">
      <c r="A104" s="1"/>
      <c r="B104" s="1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P104" s="47">
        <f t="shared" ref="P104:Y104" si="8">P4/O4-100%</f>
        <v>9.7628247844552707E-2</v>
      </c>
      <c r="Q104" s="47">
        <f t="shared" si="8"/>
        <v>-4.929975370205042E-2</v>
      </c>
      <c r="R104" s="47">
        <f t="shared" si="8"/>
        <v>2.1785280034381183E-2</v>
      </c>
      <c r="S104" s="47">
        <f t="shared" si="8"/>
        <v>3.6801901357370381E-2</v>
      </c>
      <c r="T104" s="47">
        <f t="shared" si="8"/>
        <v>4.4262469555411466E-2</v>
      </c>
      <c r="U104" s="47">
        <f t="shared" si="8"/>
        <v>9.1932205146922019E-2</v>
      </c>
      <c r="V104" s="47">
        <f t="shared" si="8"/>
        <v>8.0580478899615171E-2</v>
      </c>
      <c r="W104" s="47">
        <f t="shared" si="8"/>
        <v>3.582227454817688E-2</v>
      </c>
      <c r="X104" s="47">
        <f t="shared" si="8"/>
        <v>0.10735605310416707</v>
      </c>
      <c r="Y104" s="47">
        <f t="shared" si="8"/>
        <v>0.18100887182172798</v>
      </c>
    </row>
    <row r="105" spans="1:25" ht="16.350000000000001" customHeight="1" x14ac:dyDescent="0.25">
      <c r="A105" s="1"/>
      <c r="B105" s="1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P105" s="47">
        <f t="shared" ref="P105:Y105" si="9">P5/O5-100%</f>
        <v>0.11736183155909807</v>
      </c>
      <c r="Q105" s="47">
        <f t="shared" si="9"/>
        <v>-4.6582503458681757E-2</v>
      </c>
      <c r="R105" s="47">
        <f t="shared" si="9"/>
        <v>2.341149801311837E-2</v>
      </c>
      <c r="S105" s="47">
        <f t="shared" si="9"/>
        <v>4.3562242815715413E-2</v>
      </c>
      <c r="T105" s="47">
        <f t="shared" si="9"/>
        <v>5.2477506390626649E-2</v>
      </c>
      <c r="U105" s="47">
        <f t="shared" si="9"/>
        <v>7.6293392160957207E-2</v>
      </c>
      <c r="V105" s="47">
        <f t="shared" si="9"/>
        <v>7.4073332348800092E-2</v>
      </c>
      <c r="W105" s="47">
        <f t="shared" si="9"/>
        <v>3.4002397215346258E-2</v>
      </c>
      <c r="X105" s="47">
        <f t="shared" si="9"/>
        <v>0.10225592524251703</v>
      </c>
      <c r="Y105" s="47">
        <f t="shared" si="9"/>
        <v>0.17814187221561539</v>
      </c>
    </row>
    <row r="106" spans="1:25" ht="16.350000000000001" customHeight="1" x14ac:dyDescent="0.25">
      <c r="A106" s="1"/>
      <c r="B106" s="1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P106" s="47">
        <f t="shared" ref="P106:Y106" si="10">P6/O6-100%</f>
        <v>0.11874888499549385</v>
      </c>
      <c r="Q106" s="47">
        <f t="shared" si="10"/>
        <v>-4.7970627203693161E-2</v>
      </c>
      <c r="R106" s="47">
        <f t="shared" si="10"/>
        <v>2.4234229100806637E-2</v>
      </c>
      <c r="S106" s="47">
        <f t="shared" si="10"/>
        <v>5.1662268585499715E-2</v>
      </c>
      <c r="T106" s="47">
        <f t="shared" si="10"/>
        <v>6.0401848008554859E-2</v>
      </c>
      <c r="U106" s="47">
        <f t="shared" si="10"/>
        <v>8.5603016541154542E-2</v>
      </c>
      <c r="V106" s="47">
        <f t="shared" si="10"/>
        <v>8.2409999064687378E-2</v>
      </c>
      <c r="W106" s="47">
        <f t="shared" si="10"/>
        <v>4.2105315698893975E-2</v>
      </c>
      <c r="X106" s="47">
        <f t="shared" si="10"/>
        <v>0.11135092809913583</v>
      </c>
      <c r="Y106" s="47">
        <f t="shared" si="10"/>
        <v>0.19207256651407079</v>
      </c>
    </row>
    <row r="107" spans="1:25" ht="16.350000000000001" customHeight="1" x14ac:dyDescent="0.25">
      <c r="A107" s="1"/>
      <c r="B107" s="1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P107" s="47">
        <f t="shared" ref="P107:Y107" si="11">P7/O7-100%</f>
        <v>0.11515974415039776</v>
      </c>
      <c r="Q107" s="47">
        <f t="shared" si="11"/>
        <v>-4.4608455888383136E-2</v>
      </c>
      <c r="R107" s="47">
        <f t="shared" si="11"/>
        <v>2.2312222512639757E-2</v>
      </c>
      <c r="S107" s="47">
        <f t="shared" si="11"/>
        <v>3.2251984050442717E-2</v>
      </c>
      <c r="T107" s="47">
        <f t="shared" si="11"/>
        <v>4.0925058024540606E-2</v>
      </c>
      <c r="U107" s="47">
        <f t="shared" si="11"/>
        <v>6.2668704754441196E-2</v>
      </c>
      <c r="V107" s="47">
        <f t="shared" si="11"/>
        <v>6.1643786273212653E-2</v>
      </c>
      <c r="W107" s="47">
        <f t="shared" si="11"/>
        <v>2.1718593865727609E-2</v>
      </c>
      <c r="X107" s="47">
        <f t="shared" si="11"/>
        <v>8.8236574867411655E-2</v>
      </c>
      <c r="Y107" s="47">
        <f t="shared" si="11"/>
        <v>0.15578686376642281</v>
      </c>
    </row>
    <row r="108" spans="1:25" ht="16.350000000000001" customHeight="1" x14ac:dyDescent="0.25">
      <c r="A108" s="1"/>
      <c r="B108" s="1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P108" s="47">
        <f t="shared" ref="P108:Y108" si="12">P8/O8-100%</f>
        <v>0.13329604889996793</v>
      </c>
      <c r="Q108" s="47">
        <f t="shared" si="12"/>
        <v>-4.4661930579521503E-2</v>
      </c>
      <c r="R108" s="47">
        <f t="shared" si="12"/>
        <v>2.8463868362534894E-2</v>
      </c>
      <c r="S108" s="47">
        <f t="shared" si="12"/>
        <v>4.2110122838300068E-2</v>
      </c>
      <c r="T108" s="47">
        <f t="shared" si="12"/>
        <v>5.5651346081998287E-2</v>
      </c>
      <c r="U108" s="47">
        <f t="shared" si="12"/>
        <v>8.2450530005510947E-2</v>
      </c>
      <c r="V108" s="47">
        <f t="shared" si="12"/>
        <v>7.973298021610109E-2</v>
      </c>
      <c r="W108" s="47">
        <f t="shared" si="12"/>
        <v>3.730951562439011E-2</v>
      </c>
      <c r="X108" s="47">
        <f t="shared" si="12"/>
        <v>0.10347699166864222</v>
      </c>
      <c r="Y108" s="47">
        <f t="shared" si="12"/>
        <v>0.1842419587926809</v>
      </c>
    </row>
    <row r="109" spans="1:25" ht="16.350000000000001" customHeight="1" x14ac:dyDescent="0.25">
      <c r="A109" s="1"/>
      <c r="B109" s="1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P109" s="47">
        <f t="shared" ref="P109:Y109" si="13">P9/O9-100%</f>
        <v>0.14508398483059382</v>
      </c>
      <c r="Q109" s="47">
        <f t="shared" si="13"/>
        <v>-4.1269090272360143E-2</v>
      </c>
      <c r="R109" s="47">
        <f t="shared" si="13"/>
        <v>3.5391420763537962E-2</v>
      </c>
      <c r="S109" s="47">
        <f t="shared" si="13"/>
        <v>5.3415975758622558E-2</v>
      </c>
      <c r="T109" s="47">
        <f t="shared" si="13"/>
        <v>6.6818811882574769E-2</v>
      </c>
      <c r="U109" s="47">
        <f t="shared" si="13"/>
        <v>9.8930934388966607E-2</v>
      </c>
      <c r="V109" s="47">
        <f t="shared" si="13"/>
        <v>0.10450033371389278</v>
      </c>
      <c r="W109" s="47">
        <f t="shared" si="13"/>
        <v>6.6272670092468511E-2</v>
      </c>
      <c r="X109" s="47">
        <f t="shared" si="13"/>
        <v>0.14028304193758601</v>
      </c>
      <c r="Y109" s="47">
        <f t="shared" si="13"/>
        <v>0.2245356140910284</v>
      </c>
    </row>
    <row r="110" spans="1:25" ht="16.350000000000001" customHeight="1" x14ac:dyDescent="0.25">
      <c r="A110" s="1"/>
      <c r="B110" s="1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P110" s="47">
        <f t="shared" ref="P110:Y110" si="14">P10/O10-100%</f>
        <v>-0.41884417622366765</v>
      </c>
      <c r="Q110" s="47">
        <f t="shared" si="14"/>
        <v>-0.1919904521783965</v>
      </c>
      <c r="R110" s="47">
        <f t="shared" si="14"/>
        <v>-0.16981746063670877</v>
      </c>
      <c r="S110" s="47">
        <f t="shared" si="14"/>
        <v>-0.38942936052669741</v>
      </c>
      <c r="T110" s="47">
        <f t="shared" si="14"/>
        <v>-0.96557892602371542</v>
      </c>
      <c r="U110" s="47">
        <f>U10/T10-100%</f>
        <v>31.631478351819943</v>
      </c>
      <c r="V110" s="47">
        <f t="shared" si="14"/>
        <v>0.15818465517722613</v>
      </c>
      <c r="W110" s="47">
        <f t="shared" si="14"/>
        <v>-0.2962717760938437</v>
      </c>
      <c r="X110" s="47">
        <f t="shared" si="14"/>
        <v>-5.2985594074567155E-2</v>
      </c>
      <c r="Y110" s="47">
        <f t="shared" si="14"/>
        <v>-0.70460746605933267</v>
      </c>
    </row>
    <row r="111" spans="1:25" ht="16.350000000000001" customHeight="1" x14ac:dyDescent="0.25">
      <c r="A111" s="1"/>
      <c r="B111" s="1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P111" s="47">
        <f t="shared" ref="P111:Y111" si="15">P11/O11-100%</f>
        <v>0.13174425617900209</v>
      </c>
      <c r="Q111" s="47">
        <f t="shared" si="15"/>
        <v>-4.434631669656941E-2</v>
      </c>
      <c r="R111" s="47">
        <f t="shared" si="15"/>
        <v>2.1655369164919946E-2</v>
      </c>
      <c r="S111" s="47">
        <f t="shared" si="15"/>
        <v>2.8090520182436851E-2</v>
      </c>
      <c r="T111" s="47">
        <f t="shared" si="15"/>
        <v>3.7190269271480503E-2</v>
      </c>
      <c r="U111" s="47">
        <f t="shared" si="15"/>
        <v>4.9902758301914263E-2</v>
      </c>
      <c r="V111" s="47">
        <f t="shared" si="15"/>
        <v>4.966894537489619E-2</v>
      </c>
      <c r="W111" s="47">
        <f t="shared" si="15"/>
        <v>3.0012166636292914E-3</v>
      </c>
      <c r="X111" s="47">
        <f t="shared" si="15"/>
        <v>7.7306286720490558E-2</v>
      </c>
      <c r="Y111" s="47">
        <f t="shared" si="15"/>
        <v>0.15337521542319266</v>
      </c>
    </row>
    <row r="112" spans="1:25" ht="16.350000000000001" customHeight="1" x14ac:dyDescent="0.25">
      <c r="A112" s="1"/>
      <c r="B112" s="1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P112" s="47">
        <f t="shared" ref="P112:Y112" si="16">P12/O12-100%</f>
        <v>2.7228990936521091E-2</v>
      </c>
      <c r="Q112" s="47">
        <f t="shared" si="16"/>
        <v>-5.5239783868897496E-2</v>
      </c>
      <c r="R112" s="47">
        <f t="shared" si="16"/>
        <v>-1.913280105050319E-4</v>
      </c>
      <c r="S112" s="47">
        <f t="shared" si="16"/>
        <v>1.0347619424554866E-2</v>
      </c>
      <c r="T112" s="47">
        <f t="shared" si="16"/>
        <v>6.9520440400681061E-3</v>
      </c>
      <c r="U112" s="47">
        <f t="shared" si="16"/>
        <v>1.6801310273966363E-2</v>
      </c>
      <c r="V112" s="47">
        <f t="shared" si="16"/>
        <v>-1.0665447094886371E-2</v>
      </c>
      <c r="W112" s="47">
        <f t="shared" si="16"/>
        <v>-7.645323376831914E-2</v>
      </c>
      <c r="X112" s="47">
        <f t="shared" si="16"/>
        <v>-4.609616724923904E-2</v>
      </c>
      <c r="Y112" s="47">
        <f t="shared" si="16"/>
        <v>-3.387996818119221E-2</v>
      </c>
    </row>
    <row r="113" spans="1:25" ht="16.350000000000001" customHeight="1" x14ac:dyDescent="0.25">
      <c r="A113" s="1"/>
      <c r="B113" s="1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P113" s="47">
        <f t="shared" ref="P113:Y113" si="17">P13/O13-100%</f>
        <v>0.21532216559403938</v>
      </c>
      <c r="Q113" s="47">
        <f t="shared" si="17"/>
        <v>-4.11263267877231E-2</v>
      </c>
      <c r="R113" s="47">
        <f t="shared" si="17"/>
        <v>4.848792590198614E-2</v>
      </c>
      <c r="S113" s="47">
        <f t="shared" si="17"/>
        <v>7.0698920728144099E-2</v>
      </c>
      <c r="T113" s="47">
        <f t="shared" si="17"/>
        <v>9.3592108675534913E-2</v>
      </c>
      <c r="U113" s="47">
        <f t="shared" si="17"/>
        <v>0.12300125907085002</v>
      </c>
      <c r="V113" s="47">
        <f t="shared" si="17"/>
        <v>0.11974346146228965</v>
      </c>
      <c r="W113" s="47">
        <f t="shared" si="17"/>
        <v>8.1142001355086757E-2</v>
      </c>
      <c r="X113" s="47">
        <f t="shared" si="17"/>
        <v>0.16130822812687318</v>
      </c>
      <c r="Y113" s="47">
        <f t="shared" si="17"/>
        <v>0.2578760328687093</v>
      </c>
    </row>
    <row r="114" spans="1:25" ht="16.350000000000001" customHeight="1" x14ac:dyDescent="0.25">
      <c r="A114" s="1"/>
      <c r="B114" s="1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P114" s="47">
        <f t="shared" ref="P114:Y114" si="18">P14/O14-100%</f>
        <v>0.21788196119419001</v>
      </c>
      <c r="Q114" s="47">
        <f t="shared" si="18"/>
        <v>-4.2192113978344548E-2</v>
      </c>
      <c r="R114" s="47">
        <f t="shared" si="18"/>
        <v>4.6912574845926258E-2</v>
      </c>
      <c r="S114" s="47">
        <f t="shared" si="18"/>
        <v>6.832065089494721E-2</v>
      </c>
      <c r="T114" s="47">
        <f t="shared" si="18"/>
        <v>8.9459854023120622E-2</v>
      </c>
      <c r="U114" s="47">
        <f t="shared" si="18"/>
        <v>0.11913790858570739</v>
      </c>
      <c r="V114" s="47">
        <f t="shared" si="18"/>
        <v>0.11625292220766803</v>
      </c>
      <c r="W114" s="47">
        <f t="shared" si="18"/>
        <v>7.888387981526912E-2</v>
      </c>
      <c r="X114" s="47">
        <f t="shared" si="18"/>
        <v>0.15761964297845399</v>
      </c>
      <c r="Y114" s="47">
        <f t="shared" si="18"/>
        <v>0.25314027199891687</v>
      </c>
    </row>
    <row r="115" spans="1:25" ht="16.350000000000001" customHeight="1" x14ac:dyDescent="0.25">
      <c r="A115" s="1"/>
      <c r="B115" s="1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P115" s="47">
        <f t="shared" ref="P115:Y115" si="19">P15/O15-100%</f>
        <v>0.24680746242443297</v>
      </c>
      <c r="Q115" s="47">
        <f t="shared" si="19"/>
        <v>-4.5068063122424395E-2</v>
      </c>
      <c r="R115" s="47">
        <f t="shared" si="19"/>
        <v>3.688195003574779E-2</v>
      </c>
      <c r="S115" s="47">
        <f t="shared" si="19"/>
        <v>5.6760659523889423E-2</v>
      </c>
      <c r="T115" s="47">
        <f t="shared" si="19"/>
        <v>7.465764624191551E-2</v>
      </c>
      <c r="U115" s="47">
        <f t="shared" si="19"/>
        <v>0.1023174010050647</v>
      </c>
      <c r="V115" s="47">
        <f t="shared" si="19"/>
        <v>9.7993302954989536E-2</v>
      </c>
      <c r="W115" s="47">
        <f t="shared" si="19"/>
        <v>6.0984219077516721E-2</v>
      </c>
      <c r="X115" s="47">
        <f t="shared" si="19"/>
        <v>0.13830852805924798</v>
      </c>
      <c r="Y115" s="47">
        <f t="shared" si="19"/>
        <v>0.23231917761333931</v>
      </c>
    </row>
    <row r="116" spans="1:25" ht="16.350000000000001" customHeight="1" x14ac:dyDescent="0.25">
      <c r="A116" s="1"/>
      <c r="B116" s="1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P116" s="47">
        <f t="shared" ref="P116:Y116" si="20">P16/O16-100%</f>
        <v>8.6157617828772404E-2</v>
      </c>
      <c r="Q116" s="47">
        <f t="shared" si="20"/>
        <v>-2.7138653528509749E-2</v>
      </c>
      <c r="R116" s="47">
        <f t="shared" si="20"/>
        <v>9.8430094582349748E-2</v>
      </c>
      <c r="S116" s="47">
        <f t="shared" si="20"/>
        <v>0.12434959745663376</v>
      </c>
      <c r="T116" s="47">
        <f t="shared" si="20"/>
        <v>0.15704780528595386</v>
      </c>
      <c r="U116" s="47">
        <f t="shared" si="20"/>
        <v>0.19038652459854277</v>
      </c>
      <c r="V116" s="47">
        <f t="shared" si="20"/>
        <v>0.18786663540691184</v>
      </c>
      <c r="W116" s="47">
        <f t="shared" si="20"/>
        <v>0.14376819969597565</v>
      </c>
      <c r="X116" s="47">
        <f t="shared" si="20"/>
        <v>0.22254540426062785</v>
      </c>
      <c r="Y116" s="47">
        <f t="shared" si="20"/>
        <v>0.31830827835792674</v>
      </c>
    </row>
    <row r="117" spans="1:25" ht="16.350000000000001" customHeight="1" x14ac:dyDescent="0.25">
      <c r="A117" s="1"/>
      <c r="B117" s="1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P117" s="47">
        <f t="shared" ref="P117:Y117" si="21">P17/O17-100%</f>
        <v>0.15083902049431308</v>
      </c>
      <c r="Q117" s="47">
        <f t="shared" si="21"/>
        <v>-3.0119339398673728E-2</v>
      </c>
      <c r="R117" s="47">
        <f t="shared" si="21"/>
        <v>6.2644432472872325E-2</v>
      </c>
      <c r="S117" s="47">
        <f t="shared" si="21"/>
        <v>9.6024873752218909E-2</v>
      </c>
      <c r="T117" s="47">
        <f t="shared" si="21"/>
        <v>0.15069767251653055</v>
      </c>
      <c r="U117" s="47">
        <f t="shared" si="21"/>
        <v>0.1729010005318159</v>
      </c>
      <c r="V117" s="47">
        <f t="shared" si="21"/>
        <v>0.16223959818892753</v>
      </c>
      <c r="W117" s="47">
        <f t="shared" si="21"/>
        <v>0.1021354706159856</v>
      </c>
      <c r="X117" s="47">
        <f t="shared" si="21"/>
        <v>0.19016323715802153</v>
      </c>
      <c r="Y117" s="47">
        <f t="shared" si="21"/>
        <v>0.30168193285548606</v>
      </c>
    </row>
    <row r="118" spans="1:25" ht="16.350000000000001" customHeight="1" x14ac:dyDescent="0.25">
      <c r="A118" s="1"/>
      <c r="B118" s="1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P118" s="47">
        <f t="shared" ref="P118:Y118" si="22">P18/O18-100%</f>
        <v>0.29494608058781258</v>
      </c>
      <c r="Q118" s="47">
        <f t="shared" si="22"/>
        <v>-1.7661942668344977E-2</v>
      </c>
      <c r="R118" s="47">
        <f t="shared" si="22"/>
        <v>8.7333606793758234E-2</v>
      </c>
      <c r="S118" s="47">
        <f t="shared" si="22"/>
        <v>0.11494369163411622</v>
      </c>
      <c r="T118" s="47">
        <f t="shared" si="22"/>
        <v>0.12737122117803179</v>
      </c>
      <c r="U118" s="47">
        <f t="shared" si="22"/>
        <v>0.15360475969068155</v>
      </c>
      <c r="V118" s="47">
        <f t="shared" si="22"/>
        <v>0.14952096004841087</v>
      </c>
      <c r="W118" s="47">
        <f t="shared" si="22"/>
        <v>0.11617987369284077</v>
      </c>
      <c r="X118" s="47">
        <f t="shared" si="22"/>
        <v>0.22981277899010966</v>
      </c>
      <c r="Y118" s="47">
        <f t="shared" si="22"/>
        <v>0.31768763388903398</v>
      </c>
    </row>
    <row r="119" spans="1:25" ht="16.350000000000001" customHeight="1" x14ac:dyDescent="0.25">
      <c r="A119" s="1"/>
      <c r="B119" s="1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P119" s="47">
        <f t="shared" ref="P119:Y119" si="23">P19/O19-100%</f>
        <v>0.17662954664868691</v>
      </c>
      <c r="Q119" s="47">
        <f t="shared" si="23"/>
        <v>-3.3913438703195631E-2</v>
      </c>
      <c r="R119" s="47">
        <f t="shared" si="23"/>
        <v>6.0973857866551073E-2</v>
      </c>
      <c r="S119" s="47">
        <f t="shared" si="23"/>
        <v>8.130148132496684E-2</v>
      </c>
      <c r="T119" s="47">
        <f t="shared" si="23"/>
        <v>0.10191464101558356</v>
      </c>
      <c r="U119" s="47">
        <f t="shared" si="23"/>
        <v>0.12664996890230595</v>
      </c>
      <c r="V119" s="47">
        <f t="shared" si="23"/>
        <v>0.12125456916357091</v>
      </c>
      <c r="W119" s="47">
        <f t="shared" si="23"/>
        <v>8.0028529550973504E-2</v>
      </c>
      <c r="X119" s="47">
        <f t="shared" si="23"/>
        <v>0.19174546340194776</v>
      </c>
      <c r="Y119" s="47">
        <f t="shared" si="23"/>
        <v>0.26189424972795017</v>
      </c>
    </row>
    <row r="120" spans="1:25" ht="16.350000000000001" customHeight="1" x14ac:dyDescent="0.25">
      <c r="A120" s="1"/>
      <c r="B120" s="1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P120" s="47">
        <f t="shared" ref="P120:Y120" si="24">P20/O20-100%</f>
        <v>0.18423158654680338</v>
      </c>
      <c r="Q120" s="47">
        <f t="shared" si="24"/>
        <v>-4.7526942999467914E-2</v>
      </c>
      <c r="R120" s="47">
        <f t="shared" si="24"/>
        <v>1.3973180182017764E-2</v>
      </c>
      <c r="S120" s="47">
        <f t="shared" si="24"/>
        <v>1.3465720287576532E-2</v>
      </c>
      <c r="T120" s="47">
        <f t="shared" si="24"/>
        <v>1.9418196874785076E-2</v>
      </c>
      <c r="U120" s="47">
        <f t="shared" si="24"/>
        <v>1.5239380527478641E-2</v>
      </c>
      <c r="V120" s="47">
        <f t="shared" si="24"/>
        <v>-1.018532780500736E-2</v>
      </c>
      <c r="W120" s="47">
        <f t="shared" si="24"/>
        <v>-5.6072675938084959E-2</v>
      </c>
      <c r="X120" s="47">
        <f t="shared" si="24"/>
        <v>0.26077973964354983</v>
      </c>
      <c r="Y120" s="47">
        <f t="shared" si="24"/>
        <v>2.6051632775700329E-2</v>
      </c>
    </row>
    <row r="121" spans="1:25" ht="16.350000000000001" customHeight="1" x14ac:dyDescent="0.25">
      <c r="A121" s="1"/>
      <c r="B121" s="1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P121" s="47">
        <f t="shared" ref="P121:Y121" si="25">P21/O21-100%</f>
        <v>0.12159063670907244</v>
      </c>
      <c r="Q121" s="47">
        <f t="shared" si="25"/>
        <v>-4.4866473189966838E-2</v>
      </c>
      <c r="R121" s="47">
        <f t="shared" si="25"/>
        <v>3.0548164883670736E-2</v>
      </c>
      <c r="S121" s="47">
        <f t="shared" si="25"/>
        <v>4.298999628615463E-2</v>
      </c>
      <c r="T121" s="47">
        <f t="shared" si="25"/>
        <v>5.6228856684319428E-2</v>
      </c>
      <c r="U121" s="47">
        <f t="shared" si="25"/>
        <v>7.361704743173636E-2</v>
      </c>
      <c r="V121" s="47">
        <f t="shared" si="25"/>
        <v>7.5241841610522053E-2</v>
      </c>
      <c r="W121" s="47">
        <f t="shared" si="25"/>
        <v>3.2823100665315463E-2</v>
      </c>
      <c r="X121" s="47">
        <f t="shared" si="25"/>
        <v>0.1011276632849849</v>
      </c>
      <c r="Y121" s="47">
        <f t="shared" si="25"/>
        <v>0.18330512252237052</v>
      </c>
    </row>
    <row r="122" spans="1:25" ht="16.350000000000001" customHeight="1" x14ac:dyDescent="0.25">
      <c r="A122" s="1"/>
      <c r="B122" s="1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P122" s="47">
        <f t="shared" ref="P122:Y122" si="26">P22/O22-100%</f>
        <v>-0.12310475641386531</v>
      </c>
      <c r="Q122" s="47">
        <f t="shared" si="26"/>
        <v>0.20646287066266722</v>
      </c>
      <c r="R122" s="47">
        <f t="shared" si="26"/>
        <v>0.57523994293256409</v>
      </c>
      <c r="S122" s="47">
        <f t="shared" si="26"/>
        <v>0.58175471196595052</v>
      </c>
      <c r="T122" s="47">
        <f t="shared" si="26"/>
        <v>0.56205556594122785</v>
      </c>
      <c r="U122" s="47">
        <f t="shared" si="26"/>
        <v>0.56898326978070601</v>
      </c>
      <c r="V122" s="47">
        <f t="shared" si="26"/>
        <v>0.53269584225541422</v>
      </c>
      <c r="W122" s="47">
        <f t="shared" si="26"/>
        <v>0.32127632320348876</v>
      </c>
      <c r="X122" s="47">
        <f t="shared" si="26"/>
        <v>-0.31962762478356876</v>
      </c>
      <c r="Y122" s="47">
        <f t="shared" si="26"/>
        <v>0.96275549298802021</v>
      </c>
    </row>
    <row r="123" spans="1:25" ht="16.350000000000001" customHeight="1" x14ac:dyDescent="0.25">
      <c r="A123" s="1"/>
      <c r="B123" s="1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P123" s="47" t="e">
        <f t="shared" ref="P123:Y123" si="27">P23/O23-100%</f>
        <v>#DIV/0!</v>
      </c>
      <c r="Q123" s="47" t="e">
        <f t="shared" si="27"/>
        <v>#DIV/0!</v>
      </c>
      <c r="R123" s="47" t="e">
        <f t="shared" si="27"/>
        <v>#DIV/0!</v>
      </c>
      <c r="S123" s="47" t="e">
        <f t="shared" si="27"/>
        <v>#DIV/0!</v>
      </c>
      <c r="T123" s="47" t="e">
        <f t="shared" si="27"/>
        <v>#DIV/0!</v>
      </c>
      <c r="U123" s="47" t="e">
        <f t="shared" si="27"/>
        <v>#DIV/0!</v>
      </c>
      <c r="V123" s="47" t="e">
        <f t="shared" si="27"/>
        <v>#DIV/0!</v>
      </c>
      <c r="W123" s="47" t="e">
        <f t="shared" si="27"/>
        <v>#DIV/0!</v>
      </c>
      <c r="X123" s="47" t="e">
        <f t="shared" si="27"/>
        <v>#DIV/0!</v>
      </c>
      <c r="Y123" s="47" t="e">
        <f t="shared" si="27"/>
        <v>#DIV/0!</v>
      </c>
    </row>
    <row r="124" spans="1:25" ht="16.350000000000001" customHeight="1" x14ac:dyDescent="0.25">
      <c r="A124" s="1"/>
      <c r="B124" s="1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P124" s="47">
        <f t="shared" ref="P124:Y124" si="28">P24/O24-100%</f>
        <v>-0.11299267134280999</v>
      </c>
      <c r="Q124" s="47">
        <f t="shared" si="28"/>
        <v>-4.7819141511991958E-2</v>
      </c>
      <c r="R124" s="47">
        <f t="shared" si="28"/>
        <v>5.2686022773122509E-2</v>
      </c>
      <c r="S124" s="47">
        <f t="shared" si="28"/>
        <v>7.0067421383191109E-2</v>
      </c>
      <c r="T124" s="47">
        <f t="shared" si="28"/>
        <v>5.3208516060870847E-2</v>
      </c>
      <c r="U124" s="47">
        <f t="shared" si="28"/>
        <v>8.1858290759635022E-2</v>
      </c>
      <c r="V124" s="47">
        <f t="shared" si="28"/>
        <v>0.15675087758437201</v>
      </c>
      <c r="W124" s="47">
        <f t="shared" si="28"/>
        <v>0.15494017872143062</v>
      </c>
      <c r="X124" s="47">
        <f t="shared" si="28"/>
        <v>0.20107644243220291</v>
      </c>
      <c r="Y124" s="47">
        <f t="shared" si="28"/>
        <v>0.1899437073786765</v>
      </c>
    </row>
    <row r="125" spans="1:25" ht="16.350000000000001" customHeight="1" x14ac:dyDescent="0.25">
      <c r="A125" s="1"/>
      <c r="B125" s="1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P125" s="47">
        <f t="shared" ref="P125:Y125" si="29">P25/O25-100%</f>
        <v>0.10165525169396461</v>
      </c>
      <c r="Q125" s="47">
        <f t="shared" si="29"/>
        <v>-3.9798771237535724E-2</v>
      </c>
      <c r="R125" s="47">
        <f t="shared" si="29"/>
        <v>5.5218619995284879E-2</v>
      </c>
      <c r="S125" s="47">
        <f t="shared" si="29"/>
        <v>8.0254890683132629E-2</v>
      </c>
      <c r="T125" s="47">
        <f t="shared" si="29"/>
        <v>0.10434111262912649</v>
      </c>
      <c r="U125" s="47">
        <f t="shared" si="29"/>
        <v>0.14067946832261691</v>
      </c>
      <c r="V125" s="47">
        <f t="shared" si="29"/>
        <v>0.13623485264842206</v>
      </c>
      <c r="W125" s="47">
        <f t="shared" si="29"/>
        <v>8.8462849794697984E-2</v>
      </c>
      <c r="X125" s="47">
        <f t="shared" si="29"/>
        <v>0.15485148364275392</v>
      </c>
      <c r="Y125" s="47">
        <f t="shared" si="29"/>
        <v>0.25851169335298607</v>
      </c>
    </row>
    <row r="126" spans="1:25" ht="16.350000000000001" customHeight="1" x14ac:dyDescent="0.25">
      <c r="A126" s="1"/>
      <c r="B126" s="1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P126" s="47">
        <f t="shared" ref="P126:Y126" si="30">P26/O26-100%</f>
        <v>0.14024505213742144</v>
      </c>
      <c r="Q126" s="47">
        <f t="shared" si="30"/>
        <v>-4.6231008103532312E-2</v>
      </c>
      <c r="R126" s="47">
        <f t="shared" si="30"/>
        <v>1.9433983652197284E-3</v>
      </c>
      <c r="S126" s="47">
        <f t="shared" si="30"/>
        <v>2.2690151100457134E-2</v>
      </c>
      <c r="T126" s="47">
        <f t="shared" si="30"/>
        <v>3.0326427710217541E-2</v>
      </c>
      <c r="U126" s="47">
        <f t="shared" si="30"/>
        <v>3.4013528646972491E-2</v>
      </c>
      <c r="V126" s="47">
        <f t="shared" si="30"/>
        <v>1.2797121532428291E-2</v>
      </c>
      <c r="W126" s="47">
        <f t="shared" si="30"/>
        <v>-2.9120856179726484E-2</v>
      </c>
      <c r="X126" s="47">
        <f t="shared" si="30"/>
        <v>3.5091468302128392E-2</v>
      </c>
      <c r="Y126" s="47">
        <f t="shared" si="30"/>
        <v>0.10161831237790553</v>
      </c>
    </row>
    <row r="127" spans="1:25" ht="16.350000000000001" customHeight="1" x14ac:dyDescent="0.25">
      <c r="A127" s="1"/>
      <c r="B127" s="1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P127" s="47">
        <f t="shared" ref="P127:Y127" si="31">P27/O27-100%</f>
        <v>0.17687835226488202</v>
      </c>
      <c r="Q127" s="47">
        <f t="shared" si="31"/>
        <v>-4.6021293433399668E-2</v>
      </c>
      <c r="R127" s="47">
        <f t="shared" si="31"/>
        <v>0.10901791229367985</v>
      </c>
      <c r="S127" s="47">
        <f t="shared" si="31"/>
        <v>4.9746004628179685E-2</v>
      </c>
      <c r="T127" s="47">
        <f t="shared" si="31"/>
        <v>0.11303552381875104</v>
      </c>
      <c r="U127" s="47">
        <f t="shared" si="31"/>
        <v>0.13187554314661365</v>
      </c>
      <c r="V127" s="47">
        <f t="shared" si="31"/>
        <v>0.13069769899120298</v>
      </c>
      <c r="W127" s="47">
        <f t="shared" si="31"/>
        <v>9.2751833559642671E-2</v>
      </c>
      <c r="X127" s="47">
        <f t="shared" si="31"/>
        <v>0.18510117991035058</v>
      </c>
      <c r="Y127" s="47">
        <f t="shared" si="31"/>
        <v>0.25652324899029599</v>
      </c>
    </row>
    <row r="128" spans="1:25" ht="16.350000000000001" customHeight="1" x14ac:dyDescent="0.25">
      <c r="A128" s="1"/>
      <c r="B128" s="1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P128" s="47">
        <f t="shared" ref="P128:Y128" si="32">P28/O28-100%</f>
        <v>-2.6274584944632249</v>
      </c>
      <c r="Q128" s="47">
        <f t="shared" si="32"/>
        <v>0.23149262774597013</v>
      </c>
      <c r="R128" s="47">
        <f t="shared" si="32"/>
        <v>5.051334028585508E-2</v>
      </c>
      <c r="S128" s="47">
        <f t="shared" si="32"/>
        <v>-3.7915638848484368E-2</v>
      </c>
      <c r="T128" s="47">
        <f t="shared" si="32"/>
        <v>-5.6038901670324437E-3</v>
      </c>
      <c r="U128" s="47">
        <f t="shared" si="32"/>
        <v>-0.10077460276633976</v>
      </c>
      <c r="V128" s="47">
        <f t="shared" si="32"/>
        <v>0.39298927988115739</v>
      </c>
      <c r="W128" s="47">
        <f t="shared" si="32"/>
        <v>0.21649886478814406</v>
      </c>
      <c r="X128" s="47">
        <f t="shared" si="32"/>
        <v>0.13680164200705813</v>
      </c>
      <c r="Y128" s="47">
        <f t="shared" si="32"/>
        <v>0.50664711875388257</v>
      </c>
    </row>
    <row r="129" spans="1:25" ht="16.350000000000001" customHeight="1" x14ac:dyDescent="0.25">
      <c r="A129" s="1"/>
      <c r="B129" s="1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P129" s="47">
        <f t="shared" ref="P129:Y129" si="33">P29/O29-100%</f>
        <v>4.9299635520892124</v>
      </c>
      <c r="Q129" s="47">
        <f t="shared" si="33"/>
        <v>-4.5477846147795598E-3</v>
      </c>
      <c r="R129" s="47">
        <f t="shared" si="33"/>
        <v>-3.991943587714597E-3</v>
      </c>
      <c r="S129" s="47">
        <f t="shared" si="33"/>
        <v>-3.6413135566503274E-2</v>
      </c>
      <c r="T129" s="47">
        <f t="shared" si="33"/>
        <v>-1.4132230483855368E-2</v>
      </c>
      <c r="U129" s="47">
        <f t="shared" si="33"/>
        <v>-4.1936360031445963E-2</v>
      </c>
      <c r="V129" s="47">
        <f t="shared" si="33"/>
        <v>-0.11181484800640173</v>
      </c>
      <c r="W129" s="47">
        <f t="shared" si="33"/>
        <v>-0.2355759648300233</v>
      </c>
      <c r="X129" s="47">
        <f t="shared" si="33"/>
        <v>-0.28853092755871557</v>
      </c>
      <c r="Y129" s="47">
        <f t="shared" si="33"/>
        <v>-0.49428525397123257</v>
      </c>
    </row>
    <row r="130" spans="1:25" ht="16.350000000000001" customHeight="1" x14ac:dyDescent="0.25">
      <c r="A130" s="1"/>
      <c r="B130" s="1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P130" s="47">
        <f t="shared" ref="P130:Y130" si="34">P30/O30-100%</f>
        <v>0.1537498658139711</v>
      </c>
      <c r="Q130" s="47">
        <f t="shared" si="34"/>
        <v>-3.9172071346364357E-2</v>
      </c>
      <c r="R130" s="47">
        <f t="shared" si="34"/>
        <v>4.6780027928935874E-2</v>
      </c>
      <c r="S130" s="47">
        <f t="shared" si="34"/>
        <v>6.767747293442139E-2</v>
      </c>
      <c r="T130" s="47">
        <f t="shared" si="34"/>
        <v>8.2485852930149317E-2</v>
      </c>
      <c r="U130" s="47">
        <f t="shared" si="34"/>
        <v>0.11116639218319113</v>
      </c>
      <c r="V130" s="47">
        <f t="shared" si="34"/>
        <v>0.11055592355283594</v>
      </c>
      <c r="W130" s="47">
        <f t="shared" si="34"/>
        <v>7.571669068287501E-2</v>
      </c>
      <c r="X130" s="47">
        <f t="shared" si="34"/>
        <v>0.14992273743560536</v>
      </c>
      <c r="Y130" s="47">
        <f t="shared" si="34"/>
        <v>0.23932070734583322</v>
      </c>
    </row>
    <row r="131" spans="1:25" ht="16.350000000000001" customHeight="1" x14ac:dyDescent="0.25">
      <c r="A131" s="1"/>
      <c r="B131" s="1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P131" s="47">
        <f t="shared" ref="P131:Y131" si="35">P31/O31-100%</f>
        <v>0.11688539167829215</v>
      </c>
      <c r="Q131" s="47">
        <f t="shared" si="35"/>
        <v>-4.4466778532273321E-2</v>
      </c>
      <c r="R131" s="47">
        <f t="shared" si="35"/>
        <v>3.5304993823536135E-2</v>
      </c>
      <c r="S131" s="47">
        <f t="shared" si="35"/>
        <v>5.5795675962197588E-2</v>
      </c>
      <c r="T131" s="47">
        <f t="shared" si="35"/>
        <v>7.0532322535421965E-2</v>
      </c>
      <c r="U131" s="47">
        <f t="shared" si="35"/>
        <v>9.8679660176628214E-2</v>
      </c>
      <c r="V131" s="47">
        <f t="shared" si="35"/>
        <v>9.690853904768959E-2</v>
      </c>
      <c r="W131" s="47">
        <f t="shared" si="35"/>
        <v>5.6064874455469482E-2</v>
      </c>
      <c r="X131" s="47">
        <f t="shared" si="35"/>
        <v>0.12511301974318334</v>
      </c>
      <c r="Y131" s="47">
        <f t="shared" si="35"/>
        <v>0.21513054242854346</v>
      </c>
    </row>
    <row r="132" spans="1:25" ht="16.350000000000001" customHeight="1" x14ac:dyDescent="0.25">
      <c r="A132" s="1"/>
      <c r="B132" s="1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P132" s="47">
        <f t="shared" ref="P132:Y132" si="36">P32/O32-100%</f>
        <v>0.57871291092819699</v>
      </c>
      <c r="Q132" s="47">
        <f t="shared" si="36"/>
        <v>-4.0849946518447533E-3</v>
      </c>
      <c r="R132" s="47">
        <f t="shared" si="36"/>
        <v>0.11912188022974912</v>
      </c>
      <c r="S132" s="47">
        <f t="shared" si="36"/>
        <v>0.1353188613857419</v>
      </c>
      <c r="T132" s="47">
        <f t="shared" si="36"/>
        <v>0.14115807266987779</v>
      </c>
      <c r="U132" s="47">
        <f t="shared" si="36"/>
        <v>0.16951501114779077</v>
      </c>
      <c r="V132" s="47">
        <f t="shared" si="36"/>
        <v>0.16829950338821442</v>
      </c>
      <c r="W132" s="47">
        <f t="shared" si="36"/>
        <v>0.15991777252604833</v>
      </c>
      <c r="X132" s="47">
        <f t="shared" si="36"/>
        <v>0.25146489864817334</v>
      </c>
      <c r="Y132" s="47">
        <f t="shared" si="36"/>
        <v>0.32811414680086304</v>
      </c>
    </row>
    <row r="133" spans="1:25" ht="16.350000000000001" customHeight="1" x14ac:dyDescent="0.25">
      <c r="A133" s="1"/>
      <c r="B133" s="1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P133" s="47">
        <f t="shared" ref="P133:Y133" si="37">P33/O33-100%</f>
        <v>0.67040840256277079</v>
      </c>
      <c r="Q133" s="47">
        <f t="shared" si="37"/>
        <v>-1.0507844806660338E-2</v>
      </c>
      <c r="R133" s="47">
        <f t="shared" si="37"/>
        <v>9.8282298437842419E-2</v>
      </c>
      <c r="S133" s="47">
        <f t="shared" si="37"/>
        <v>0.11025147724655904</v>
      </c>
      <c r="T133" s="47">
        <f t="shared" si="37"/>
        <v>0.10958133297545225</v>
      </c>
      <c r="U133" s="47">
        <f t="shared" si="37"/>
        <v>0.13220564834741455</v>
      </c>
      <c r="V133" s="47">
        <f t="shared" si="37"/>
        <v>0.13009385499273818</v>
      </c>
      <c r="W133" s="47">
        <f t="shared" si="37"/>
        <v>0.1385344864439868</v>
      </c>
      <c r="X133" s="47">
        <f t="shared" si="37"/>
        <v>0.24012165595755808</v>
      </c>
      <c r="Y133" s="47">
        <f t="shared" si="37"/>
        <v>0.32017664260585743</v>
      </c>
    </row>
    <row r="134" spans="1:25" x14ac:dyDescent="0.25">
      <c r="P134" s="47">
        <f t="shared" ref="P134:Y134" si="38">P34/O34-100%</f>
        <v>-0.27359376016374526</v>
      </c>
      <c r="Q134" s="47">
        <f t="shared" si="38"/>
        <v>-2.7881522876042064E-3</v>
      </c>
      <c r="R134" s="47">
        <f t="shared" si="38"/>
        <v>0.17473682502131749</v>
      </c>
      <c r="S134" s="47">
        <f t="shared" si="38"/>
        <v>0.20763632981004454</v>
      </c>
      <c r="T134" s="47">
        <f t="shared" si="38"/>
        <v>0.28233476145389913</v>
      </c>
      <c r="U134" s="47">
        <f t="shared" si="38"/>
        <v>0.27738546067495684</v>
      </c>
      <c r="V134" s="47">
        <f t="shared" si="38"/>
        <v>0.28298830789026708</v>
      </c>
      <c r="W134" s="47">
        <f t="shared" si="38"/>
        <v>0.20966198624331822</v>
      </c>
      <c r="X134" s="47">
        <f t="shared" si="38"/>
        <v>0.24950031318619303</v>
      </c>
      <c r="Y134" s="47">
        <f t="shared" si="38"/>
        <v>0.3390074535338754</v>
      </c>
    </row>
    <row r="135" spans="1:25" x14ac:dyDescent="0.25">
      <c r="P135" s="47">
        <f t="shared" ref="P135:Y135" si="39">P35/O35-100%</f>
        <v>0.17848945147716599</v>
      </c>
      <c r="Q135" s="47">
        <f t="shared" si="39"/>
        <v>-2.9324066098491142E-2</v>
      </c>
      <c r="R135" s="47">
        <f t="shared" si="39"/>
        <v>7.5817190884317931E-2</v>
      </c>
      <c r="S135" s="47">
        <f t="shared" si="39"/>
        <v>0.10049850623493284</v>
      </c>
      <c r="T135" s="47">
        <f t="shared" si="39"/>
        <v>0.12400160101251023</v>
      </c>
      <c r="U135" s="47">
        <f t="shared" si="39"/>
        <v>0.1522771964905425</v>
      </c>
      <c r="V135" s="47">
        <f t="shared" si="39"/>
        <v>0.14703132909434125</v>
      </c>
      <c r="W135" s="47">
        <f t="shared" si="39"/>
        <v>0.10227602886829801</v>
      </c>
      <c r="X135" s="47">
        <f t="shared" si="39"/>
        <v>0.18814387936355059</v>
      </c>
      <c r="Y135" s="47">
        <f t="shared" si="39"/>
        <v>0.29898787056828002</v>
      </c>
    </row>
    <row r="136" spans="1:25" x14ac:dyDescent="0.25">
      <c r="P136" s="47">
        <f t="shared" ref="P136:Y136" si="40">P36/O36-100%</f>
        <v>0.17905132341713226</v>
      </c>
      <c r="Q136" s="47">
        <f t="shared" si="40"/>
        <v>-3.6030143590018993E-2</v>
      </c>
      <c r="R136" s="47">
        <f t="shared" si="40"/>
        <v>5.7969395889489128E-2</v>
      </c>
      <c r="S136" s="47">
        <f t="shared" si="40"/>
        <v>7.7018548935330333E-2</v>
      </c>
      <c r="T136" s="47">
        <f t="shared" si="40"/>
        <v>9.9646539953424762E-2</v>
      </c>
      <c r="U136" s="47">
        <f t="shared" si="40"/>
        <v>0.12510735058545275</v>
      </c>
      <c r="V136" s="47">
        <f t="shared" si="40"/>
        <v>0.11151002065200144</v>
      </c>
      <c r="W136" s="47">
        <f t="shared" si="40"/>
        <v>0.10207000825426449</v>
      </c>
      <c r="X136" s="47">
        <f t="shared" si="40"/>
        <v>0.1578083726291335</v>
      </c>
      <c r="Y136" s="47">
        <f t="shared" si="40"/>
        <v>0.26734124543553284</v>
      </c>
    </row>
    <row r="137" spans="1:25" x14ac:dyDescent="0.25">
      <c r="P137" s="47">
        <f t="shared" ref="P137:Y137" si="41">P37/O37-100%</f>
        <v>0.11808496608895025</v>
      </c>
      <c r="Q137" s="47">
        <f t="shared" si="41"/>
        <v>-3.5284516483725326E-2</v>
      </c>
      <c r="R137" s="47">
        <f t="shared" si="41"/>
        <v>6.9921408534132201E-2</v>
      </c>
      <c r="S137" s="47">
        <f t="shared" si="41"/>
        <v>9.7883852611765576E-2</v>
      </c>
      <c r="T137" s="47">
        <f t="shared" si="41"/>
        <v>0.12640383985384251</v>
      </c>
      <c r="U137" s="47">
        <f t="shared" si="41"/>
        <v>0.15896800815758394</v>
      </c>
      <c r="V137" s="47">
        <f t="shared" si="41"/>
        <v>0.16037626962671636</v>
      </c>
      <c r="W137" s="47">
        <f t="shared" si="41"/>
        <v>0.11209941249165212</v>
      </c>
      <c r="X137" s="47">
        <f t="shared" si="41"/>
        <v>0.19123845673836759</v>
      </c>
      <c r="Y137" s="47">
        <f t="shared" si="41"/>
        <v>0.29123603845009605</v>
      </c>
    </row>
    <row r="138" spans="1:25" x14ac:dyDescent="0.25">
      <c r="P138" s="47">
        <f t="shared" ref="P138:Y138" si="42">P38/O38-100%</f>
        <v>0.683174000713902</v>
      </c>
      <c r="Q138" s="47">
        <f t="shared" si="42"/>
        <v>1.3662482054175973E-2</v>
      </c>
      <c r="R138" s="47">
        <f t="shared" si="42"/>
        <v>0.13239191363854808</v>
      </c>
      <c r="S138" s="47">
        <f t="shared" si="42"/>
        <v>0.14438840459188595</v>
      </c>
      <c r="T138" s="47">
        <f t="shared" si="42"/>
        <v>0.14209122549168485</v>
      </c>
      <c r="U138" s="47">
        <f t="shared" si="42"/>
        <v>0.15396013160152511</v>
      </c>
      <c r="V138" s="47">
        <f t="shared" si="42"/>
        <v>0.12427416291802085</v>
      </c>
      <c r="W138" s="47">
        <f t="shared" si="42"/>
        <v>5.3969402793631938E-2</v>
      </c>
      <c r="X138" s="47">
        <f t="shared" si="42"/>
        <v>0.20918564883724478</v>
      </c>
      <c r="Y138" s="47">
        <f t="shared" si="42"/>
        <v>0.37555391863589427</v>
      </c>
    </row>
    <row r="139" spans="1:25" x14ac:dyDescent="0.25">
      <c r="P139" s="47">
        <f t="shared" ref="P139:Y139" si="43">P39/O39-100%</f>
        <v>0.14558301508498661</v>
      </c>
      <c r="Q139" s="47">
        <f t="shared" si="43"/>
        <v>-3.1151442660346529E-2</v>
      </c>
      <c r="R139" s="47">
        <f t="shared" si="43"/>
        <v>4.9735378101023686E-2</v>
      </c>
      <c r="S139" s="47">
        <f t="shared" si="43"/>
        <v>7.7293865211142121E-2</v>
      </c>
      <c r="T139" s="47">
        <f t="shared" si="43"/>
        <v>0.11554864263301856</v>
      </c>
      <c r="U139" s="47">
        <f t="shared" si="43"/>
        <v>6.0957145549339176E-2</v>
      </c>
      <c r="V139" s="47">
        <f t="shared" si="43"/>
        <v>0.1154176656742949</v>
      </c>
      <c r="W139" s="47">
        <f t="shared" si="43"/>
        <v>7.07535490583866E-2</v>
      </c>
      <c r="X139" s="47">
        <f t="shared" si="43"/>
        <v>0.11521732374771632</v>
      </c>
      <c r="Y139" s="47">
        <f t="shared" si="43"/>
        <v>0.23574624104305175</v>
      </c>
    </row>
    <row r="140" spans="1:25" x14ac:dyDescent="0.25">
      <c r="P140" s="47">
        <f t="shared" ref="P140:Y140" si="44">P40/O40-100%</f>
        <v>2.5076974124317912</v>
      </c>
      <c r="Q140" s="47">
        <f t="shared" si="44"/>
        <v>5.2572351924320637E-2</v>
      </c>
      <c r="R140" s="47">
        <f t="shared" si="44"/>
        <v>0.19137802465477449</v>
      </c>
      <c r="S140" s="47">
        <f t="shared" si="44"/>
        <v>0.20785188257378207</v>
      </c>
      <c r="T140" s="47">
        <f t="shared" si="44"/>
        <v>0.21708998617163133</v>
      </c>
      <c r="U140" s="47">
        <f t="shared" si="44"/>
        <v>0.23570710084026469</v>
      </c>
      <c r="V140" s="47">
        <f t="shared" si="44"/>
        <v>0.21094359803555274</v>
      </c>
      <c r="W140" s="47">
        <f t="shared" si="44"/>
        <v>0.12985777147539879</v>
      </c>
      <c r="X140" s="47">
        <f t="shared" si="44"/>
        <v>0.25857747488765637</v>
      </c>
      <c r="Y140" s="47">
        <f t="shared" si="44"/>
        <v>0.39438491317439128</v>
      </c>
    </row>
    <row r="141" spans="1:25" x14ac:dyDescent="0.25">
      <c r="P141" s="47">
        <f t="shared" ref="P141:Y141" si="45">P41/O41-100%</f>
        <v>0.36905124652128252</v>
      </c>
      <c r="Q141" s="47">
        <f t="shared" si="45"/>
        <v>-3.8983495535823143E-2</v>
      </c>
      <c r="R141" s="47">
        <f t="shared" si="45"/>
        <v>3.5803799422795546E-3</v>
      </c>
      <c r="S141" s="47">
        <f t="shared" si="45"/>
        <v>-1.2636695083474869E-2</v>
      </c>
      <c r="T141" s="47">
        <f t="shared" si="45"/>
        <v>-7.025481360657726E-3</v>
      </c>
      <c r="U141" s="47">
        <f t="shared" si="45"/>
        <v>-5.9558698246565456E-2</v>
      </c>
      <c r="V141" s="47">
        <f t="shared" si="45"/>
        <v>-0.10916364588713845</v>
      </c>
      <c r="W141" s="47">
        <f t="shared" si="45"/>
        <v>-6.7645149239369484E-2</v>
      </c>
      <c r="X141" s="47">
        <f t="shared" si="45"/>
        <v>4.4784944809499461E-2</v>
      </c>
      <c r="Y141" s="47">
        <f t="shared" si="45"/>
        <v>-0.1017951426224033</v>
      </c>
    </row>
    <row r="142" spans="1:25" x14ac:dyDescent="0.25">
      <c r="P142" s="47">
        <f t="shared" ref="P142:Y142" si="46">P42/O42-100%</f>
        <v>0.13390970331370622</v>
      </c>
      <c r="Q142" s="47">
        <f t="shared" si="46"/>
        <v>-4.1017444504483191E-2</v>
      </c>
      <c r="R142" s="47">
        <f t="shared" si="46"/>
        <v>4.0311705023870603E-2</v>
      </c>
      <c r="S142" s="47">
        <f t="shared" si="46"/>
        <v>5.7274989559304768E-2</v>
      </c>
      <c r="T142" s="47">
        <f t="shared" si="46"/>
        <v>7.3505784978642241E-2</v>
      </c>
      <c r="U142" s="47">
        <f t="shared" si="46"/>
        <v>0.10776429805696397</v>
      </c>
      <c r="V142" s="47">
        <f t="shared" si="46"/>
        <v>0.10774657854330605</v>
      </c>
      <c r="W142" s="47">
        <f t="shared" si="46"/>
        <v>6.5258635478320226E-2</v>
      </c>
      <c r="X142" s="47">
        <f t="shared" si="46"/>
        <v>0.14369698131777886</v>
      </c>
      <c r="Y142" s="47">
        <f t="shared" si="46"/>
        <v>0.22841635118734427</v>
      </c>
    </row>
    <row r="143" spans="1:25" x14ac:dyDescent="0.25">
      <c r="P143" s="47">
        <f t="shared" ref="P143:Y143" si="47">P43/O43-100%</f>
        <v>0.10478847005123293</v>
      </c>
      <c r="Q143" s="47">
        <f t="shared" si="47"/>
        <v>-5.3545601936496712E-2</v>
      </c>
      <c r="R143" s="47">
        <f t="shared" si="47"/>
        <v>7.0078758675191644E-3</v>
      </c>
      <c r="S143" s="47">
        <f t="shared" si="47"/>
        <v>1.7807767291512455E-2</v>
      </c>
      <c r="T143" s="47">
        <f t="shared" si="47"/>
        <v>2.6696055019191478E-2</v>
      </c>
      <c r="U143" s="47">
        <f t="shared" si="47"/>
        <v>5.5948392122809443E-2</v>
      </c>
      <c r="V143" s="47">
        <f t="shared" si="47"/>
        <v>4.707801927989208E-2</v>
      </c>
      <c r="W143" s="47">
        <f t="shared" si="47"/>
        <v>5.4372901640780125E-3</v>
      </c>
      <c r="X143" s="47">
        <f t="shared" si="47"/>
        <v>5.1539153581888764E-2</v>
      </c>
      <c r="Y143" s="47">
        <f t="shared" si="47"/>
        <v>0.11707785461809594</v>
      </c>
    </row>
    <row r="144" spans="1:25" x14ac:dyDescent="0.25">
      <c r="P144" s="47">
        <f t="shared" ref="P144:Y144" si="48">P44/O44-100%</f>
        <v>0.10463342706429746</v>
      </c>
      <c r="Q144" s="47">
        <f t="shared" si="48"/>
        <v>-5.3714047915952468E-2</v>
      </c>
      <c r="R144" s="47">
        <f t="shared" si="48"/>
        <v>6.9734222761521636E-3</v>
      </c>
      <c r="S144" s="47">
        <f t="shared" si="48"/>
        <v>1.7496727117651822E-2</v>
      </c>
      <c r="T144" s="47">
        <f t="shared" si="48"/>
        <v>2.6185365837206431E-2</v>
      </c>
      <c r="U144" s="47">
        <f t="shared" si="48"/>
        <v>5.6055952831419953E-2</v>
      </c>
      <c r="V144" s="47">
        <f t="shared" si="48"/>
        <v>4.6752106526554593E-2</v>
      </c>
      <c r="W144" s="47">
        <f t="shared" si="48"/>
        <v>5.0143546573535591E-3</v>
      </c>
      <c r="X144" s="47">
        <f t="shared" si="48"/>
        <v>5.0914964510027083E-2</v>
      </c>
      <c r="Y144" s="47">
        <f t="shared" si="48"/>
        <v>0.11637842332373416</v>
      </c>
    </row>
    <row r="145" spans="16:25" x14ac:dyDescent="0.25">
      <c r="P145" s="47">
        <f t="shared" ref="P145:Y145" si="49">P45/O45-100%</f>
        <v>5.3691717332108091E-2</v>
      </c>
      <c r="Q145" s="47">
        <f t="shared" si="49"/>
        <v>-7.2302001043242803E-2</v>
      </c>
      <c r="R145" s="47">
        <f t="shared" si="49"/>
        <v>-3.6918966047443269E-2</v>
      </c>
      <c r="S145" s="47">
        <f t="shared" si="49"/>
        <v>-4.1062938644429781E-2</v>
      </c>
      <c r="T145" s="47">
        <f t="shared" si="49"/>
        <v>-4.3390153773769979E-2</v>
      </c>
      <c r="U145" s="47">
        <f t="shared" si="49"/>
        <v>1.8262166510263578E-2</v>
      </c>
      <c r="V145" s="47">
        <f t="shared" si="49"/>
        <v>-3.3654663014095032E-2</v>
      </c>
      <c r="W145" s="47">
        <f t="shared" si="49"/>
        <v>-7.626984346822463E-2</v>
      </c>
      <c r="X145" s="47">
        <f t="shared" si="49"/>
        <v>-0.16142690446548846</v>
      </c>
      <c r="Y145" s="47">
        <f t="shared" si="49"/>
        <v>-0.19795008852682638</v>
      </c>
    </row>
    <row r="146" spans="16:25" x14ac:dyDescent="0.25">
      <c r="P146" s="47">
        <f t="shared" ref="P146:Y146" si="50">P46/O46-100%</f>
        <v>0.11577909570607603</v>
      </c>
      <c r="Q146" s="47">
        <f t="shared" si="50"/>
        <v>-4.9986315173334739E-2</v>
      </c>
      <c r="R146" s="47">
        <f t="shared" si="50"/>
        <v>1.5351033636167521E-2</v>
      </c>
      <c r="S146" s="47">
        <f t="shared" si="50"/>
        <v>2.8037451630609889E-2</v>
      </c>
      <c r="T146" s="47">
        <f t="shared" si="50"/>
        <v>3.7886977171001535E-2</v>
      </c>
      <c r="U146" s="47">
        <f t="shared" si="50"/>
        <v>6.1695314285932001E-2</v>
      </c>
      <c r="V146" s="47">
        <f t="shared" si="50"/>
        <v>5.899487176319318E-2</v>
      </c>
      <c r="W146" s="47">
        <f t="shared" si="50"/>
        <v>1.6571311119276233E-2</v>
      </c>
      <c r="X146" s="47">
        <f t="shared" si="50"/>
        <v>7.8054605131642418E-2</v>
      </c>
      <c r="Y146" s="47">
        <f t="shared" si="50"/>
        <v>0.14701509633043686</v>
      </c>
    </row>
    <row r="147" spans="16:25" x14ac:dyDescent="0.25">
      <c r="P147" s="47" t="e">
        <f t="shared" ref="P147:Y147" si="51">P47/O47-100%</f>
        <v>#DIV/0!</v>
      </c>
      <c r="Q147" s="47" t="e">
        <f t="shared" si="51"/>
        <v>#DIV/0!</v>
      </c>
      <c r="R147" s="47" t="e">
        <f t="shared" si="51"/>
        <v>#DIV/0!</v>
      </c>
      <c r="S147" s="47" t="e">
        <f t="shared" si="51"/>
        <v>#DIV/0!</v>
      </c>
      <c r="T147" s="47" t="e">
        <f t="shared" si="51"/>
        <v>#DIV/0!</v>
      </c>
      <c r="U147" s="47" t="e">
        <f t="shared" si="51"/>
        <v>#DIV/0!</v>
      </c>
      <c r="V147" s="47" t="e">
        <f t="shared" si="51"/>
        <v>#DIV/0!</v>
      </c>
      <c r="W147" s="47" t="e">
        <f t="shared" si="51"/>
        <v>#DIV/0!</v>
      </c>
      <c r="X147" s="47" t="e">
        <f t="shared" si="51"/>
        <v>#DIV/0!</v>
      </c>
      <c r="Y147" s="47" t="e">
        <f t="shared" si="51"/>
        <v>#DIV/0!</v>
      </c>
    </row>
    <row r="148" spans="16:25" x14ac:dyDescent="0.25">
      <c r="P148" s="47">
        <f t="shared" ref="P148:Y148" si="52">P48/O48-100%</f>
        <v>9.335173114978268E-2</v>
      </c>
      <c r="Q148" s="47">
        <f t="shared" si="52"/>
        <v>-5.3799497590555467E-2</v>
      </c>
      <c r="R148" s="47">
        <f t="shared" si="52"/>
        <v>1.4353891373928951E-2</v>
      </c>
      <c r="S148" s="47">
        <f t="shared" si="52"/>
        <v>2.749341472170963E-2</v>
      </c>
      <c r="T148" s="47">
        <f t="shared" si="52"/>
        <v>3.7030266644646037E-2</v>
      </c>
      <c r="U148" s="47">
        <f t="shared" si="52"/>
        <v>6.8191078848249376E-2</v>
      </c>
      <c r="V148" s="47">
        <f t="shared" si="52"/>
        <v>4.8656920329353204E-2</v>
      </c>
      <c r="W148" s="47">
        <f t="shared" si="52"/>
        <v>-1.6238254928236939E-3</v>
      </c>
      <c r="X148" s="47">
        <f t="shared" si="52"/>
        <v>4.3473870859793928E-2</v>
      </c>
      <c r="Y148" s="47">
        <f t="shared" si="52"/>
        <v>0.12789673845909033</v>
      </c>
    </row>
    <row r="149" spans="16:25" x14ac:dyDescent="0.25">
      <c r="P149" s="47">
        <f t="shared" ref="P149:Y149" si="53">P49/O49-100%</f>
        <v>0.10998190330321567</v>
      </c>
      <c r="Q149" s="47">
        <f t="shared" si="53"/>
        <v>-4.49094997580608E-2</v>
      </c>
      <c r="R149" s="47">
        <f t="shared" si="53"/>
        <v>7.3459750440700855E-3</v>
      </c>
      <c r="S149" s="47">
        <f t="shared" si="53"/>
        <v>3.4606612546746796E-2</v>
      </c>
      <c r="T149" s="47">
        <f t="shared" si="53"/>
        <v>5.2843761156360358E-2</v>
      </c>
      <c r="U149" s="47">
        <f t="shared" si="53"/>
        <v>5.1662904246994046E-2</v>
      </c>
      <c r="V149" s="47">
        <f t="shared" si="53"/>
        <v>6.2516014534667264E-2</v>
      </c>
      <c r="W149" s="47">
        <f t="shared" si="53"/>
        <v>2.45422871464549E-2</v>
      </c>
      <c r="X149" s="47">
        <f t="shared" si="53"/>
        <v>8.0977553001751357E-2</v>
      </c>
      <c r="Y149" s="47">
        <f t="shared" si="53"/>
        <v>0.14952299999625218</v>
      </c>
    </row>
    <row r="150" spans="16:25" x14ac:dyDescent="0.25">
      <c r="P150" s="47">
        <f t="shared" ref="P150:Y150" si="54">P50/O50-100%</f>
        <v>0.14648693553806025</v>
      </c>
      <c r="Q150" s="47">
        <f t="shared" si="54"/>
        <v>-4.2327323550861662E-2</v>
      </c>
      <c r="R150" s="47">
        <f t="shared" si="54"/>
        <v>1.9141081973589769E-2</v>
      </c>
      <c r="S150" s="47">
        <f t="shared" si="54"/>
        <v>2.299353984503294E-2</v>
      </c>
      <c r="T150" s="47">
        <f t="shared" si="54"/>
        <v>3.2923610153928307E-2</v>
      </c>
      <c r="U150" s="47">
        <f t="shared" si="54"/>
        <v>5.8955753359176244E-2</v>
      </c>
      <c r="V150" s="47">
        <f t="shared" si="54"/>
        <v>4.1172222873408382E-2</v>
      </c>
      <c r="W150" s="47">
        <f t="shared" si="54"/>
        <v>-1.2997388961438872E-2</v>
      </c>
      <c r="X150" s="47">
        <f t="shared" si="54"/>
        <v>6.845751742995021E-2</v>
      </c>
      <c r="Y150" s="47">
        <f t="shared" si="54"/>
        <v>0.14431284604551142</v>
      </c>
    </row>
    <row r="151" spans="16:25" x14ac:dyDescent="0.25">
      <c r="P151" s="47">
        <f t="shared" ref="P151:Y151" si="55">P51/O51-100%</f>
        <v>0.56707333671448046</v>
      </c>
      <c r="Q151" s="47">
        <f t="shared" si="55"/>
        <v>7.9894500371242572E-2</v>
      </c>
      <c r="R151" s="47">
        <f t="shared" si="55"/>
        <v>0.25881251265423044</v>
      </c>
      <c r="S151" s="47">
        <f t="shared" si="55"/>
        <v>0.33760651961892507</v>
      </c>
      <c r="T151" s="47">
        <f t="shared" si="55"/>
        <v>0.28085992978404417</v>
      </c>
      <c r="U151" s="47">
        <f t="shared" si="55"/>
        <v>0.31076703305677578</v>
      </c>
      <c r="V151" s="47">
        <f t="shared" si="55"/>
        <v>0.2783056400801367</v>
      </c>
      <c r="W151" s="47">
        <f t="shared" si="55"/>
        <v>0.22781884448802581</v>
      </c>
      <c r="X151" s="47">
        <f t="shared" si="55"/>
        <v>0.31721842868215977</v>
      </c>
      <c r="Y151" s="47">
        <f t="shared" si="55"/>
        <v>0.4349142133741879</v>
      </c>
    </row>
    <row r="152" spans="16:25" x14ac:dyDescent="0.25">
      <c r="P152" s="47">
        <f t="shared" ref="P152:Y152" si="56">P52/O52-100%</f>
        <v>0.26814904205660195</v>
      </c>
      <c r="Q152" s="47">
        <f t="shared" si="56"/>
        <v>-4.5447721125720153E-2</v>
      </c>
      <c r="R152" s="47">
        <f t="shared" si="56"/>
        <v>4.3499765895989029E-3</v>
      </c>
      <c r="S152" s="47">
        <f t="shared" si="56"/>
        <v>5.3007842190555543E-3</v>
      </c>
      <c r="T152" s="47">
        <f t="shared" si="56"/>
        <v>3.6956095403926081E-3</v>
      </c>
      <c r="U152" s="47">
        <f t="shared" si="56"/>
        <v>1.5186130833050759E-2</v>
      </c>
      <c r="V152" s="47">
        <f t="shared" si="56"/>
        <v>6.5722259508169678E-3</v>
      </c>
      <c r="W152" s="47">
        <f t="shared" si="56"/>
        <v>-5.370341016649538E-2</v>
      </c>
      <c r="X152" s="47">
        <f t="shared" si="56"/>
        <v>1.3430291705080588E-2</v>
      </c>
      <c r="Y152" s="47">
        <f t="shared" si="56"/>
        <v>6.0817939637890506E-2</v>
      </c>
    </row>
    <row r="153" spans="16:25" x14ac:dyDescent="0.25">
      <c r="P153" s="47">
        <f t="shared" ref="P153:Y153" si="57">P53/O53-100%</f>
        <v>-0.16760207344781886</v>
      </c>
      <c r="Q153" s="47">
        <f t="shared" si="57"/>
        <v>-6.2476660813323814E-2</v>
      </c>
      <c r="R153" s="47">
        <f t="shared" si="57"/>
        <v>9.3979504637453637E-3</v>
      </c>
      <c r="S153" s="47">
        <f t="shared" si="57"/>
        <v>-3.3842713205453623E-2</v>
      </c>
      <c r="T153" s="47">
        <f t="shared" si="57"/>
        <v>4.594570156307598E-2</v>
      </c>
      <c r="U153" s="47">
        <f t="shared" si="57"/>
        <v>0.10236267407054167</v>
      </c>
      <c r="V153" s="47">
        <f t="shared" si="57"/>
        <v>3.1051463660753509E-2</v>
      </c>
      <c r="W153" s="47">
        <f t="shared" si="57"/>
        <v>-4.1234548518441883E-2</v>
      </c>
      <c r="X153" s="47">
        <f t="shared" si="57"/>
        <v>2.2052745125230144E-2</v>
      </c>
      <c r="Y153" s="47">
        <f t="shared" si="57"/>
        <v>6.2420024984904732E-2</v>
      </c>
    </row>
    <row r="154" spans="16:25" x14ac:dyDescent="0.25">
      <c r="P154" s="47">
        <f t="shared" ref="P154:Y154" si="58">P54/O54-100%</f>
        <v>0.14492715040627835</v>
      </c>
      <c r="Q154" s="47">
        <f t="shared" si="58"/>
        <v>-3.5988179726593739E-2</v>
      </c>
      <c r="R154" s="47">
        <f t="shared" si="58"/>
        <v>5.468812020790681E-2</v>
      </c>
      <c r="S154" s="47">
        <f t="shared" si="58"/>
        <v>7.4178927708799858E-2</v>
      </c>
      <c r="T154" s="47">
        <f t="shared" si="58"/>
        <v>9.2512404407290472E-2</v>
      </c>
      <c r="U154" s="47">
        <f t="shared" si="58"/>
        <v>0.12779266799660305</v>
      </c>
      <c r="V154" s="47">
        <f t="shared" si="58"/>
        <v>0.13023885224350518</v>
      </c>
      <c r="W154" s="47">
        <f t="shared" si="58"/>
        <v>8.645727222392674E-2</v>
      </c>
      <c r="X154" s="47">
        <f t="shared" si="58"/>
        <v>0.17162760486740125</v>
      </c>
      <c r="Y154" s="47">
        <f t="shared" si="58"/>
        <v>0.25847344723993526</v>
      </c>
    </row>
    <row r="155" spans="16:25" x14ac:dyDescent="0.25">
      <c r="P155" s="47">
        <f t="shared" ref="P155:Y155" si="59">P55/O55-100%</f>
        <v>7.6887374639013295E-2</v>
      </c>
      <c r="Q155" s="47">
        <f t="shared" si="59"/>
        <v>-3.6648406238788178E-2</v>
      </c>
      <c r="R155" s="47">
        <f t="shared" si="59"/>
        <v>5.9584472745243922E-2</v>
      </c>
      <c r="S155" s="47">
        <f t="shared" si="59"/>
        <v>8.1833312777400469E-2</v>
      </c>
      <c r="T155" s="47">
        <f t="shared" si="59"/>
        <v>0.10322451562061308</v>
      </c>
      <c r="U155" s="47">
        <f t="shared" si="59"/>
        <v>0.13729813263301316</v>
      </c>
      <c r="V155" s="47">
        <f t="shared" si="59"/>
        <v>0.14125610575715131</v>
      </c>
      <c r="W155" s="47">
        <f t="shared" si="59"/>
        <v>9.5543892790957097E-2</v>
      </c>
      <c r="X155" s="47">
        <f t="shared" si="59"/>
        <v>0.17690331597735209</v>
      </c>
      <c r="Y155" s="47">
        <f t="shared" si="59"/>
        <v>0.26680637505928595</v>
      </c>
    </row>
    <row r="156" spans="16:25" x14ac:dyDescent="0.25">
      <c r="P156" s="47">
        <f t="shared" ref="P156:Y156" si="60">P56/O56-100%</f>
        <v>1.3507606288597263E-2</v>
      </c>
      <c r="Q156" s="47">
        <f t="shared" si="60"/>
        <v>-4.6781356560955834E-2</v>
      </c>
      <c r="R156" s="47">
        <f t="shared" si="60"/>
        <v>3.8992698121440794E-2</v>
      </c>
      <c r="S156" s="47">
        <f t="shared" si="60"/>
        <v>5.7585580317338625E-2</v>
      </c>
      <c r="T156" s="47">
        <f t="shared" si="60"/>
        <v>7.4409184833206465E-2</v>
      </c>
      <c r="U156" s="47">
        <f t="shared" si="60"/>
        <v>0.10413748888766472</v>
      </c>
      <c r="V156" s="47">
        <f t="shared" si="60"/>
        <v>0.1061571876855778</v>
      </c>
      <c r="W156" s="47">
        <f t="shared" si="60"/>
        <v>6.2572272107260796E-2</v>
      </c>
      <c r="X156" s="47">
        <f t="shared" si="60"/>
        <v>0.14111567136115988</v>
      </c>
      <c r="Y156" s="47">
        <f t="shared" si="60"/>
        <v>0.23629690686602101</v>
      </c>
    </row>
    <row r="157" spans="16:25" x14ac:dyDescent="0.25">
      <c r="P157" s="47">
        <f t="shared" ref="P157:Y157" si="61">P57/O57-100%</f>
        <v>9.1055971863012397E-2</v>
      </c>
      <c r="Q157" s="47">
        <f t="shared" si="61"/>
        <v>-4.082551003129864E-2</v>
      </c>
      <c r="R157" s="47">
        <f t="shared" si="61"/>
        <v>5.7066191668264876E-2</v>
      </c>
      <c r="S157" s="47">
        <f t="shared" si="61"/>
        <v>7.8310332563117147E-2</v>
      </c>
      <c r="T157" s="47">
        <f t="shared" si="61"/>
        <v>0.10056278808401098</v>
      </c>
      <c r="U157" s="47">
        <f t="shared" si="61"/>
        <v>0.13667917318834899</v>
      </c>
      <c r="V157" s="47">
        <f t="shared" si="61"/>
        <v>0.14063157168938201</v>
      </c>
      <c r="W157" s="47">
        <f t="shared" si="61"/>
        <v>9.8644968308048808E-2</v>
      </c>
      <c r="X157" s="47">
        <f t="shared" si="61"/>
        <v>0.18101000511390453</v>
      </c>
      <c r="Y157" s="47">
        <f t="shared" si="61"/>
        <v>0.27981800758338071</v>
      </c>
    </row>
    <row r="158" spans="16:25" x14ac:dyDescent="0.25">
      <c r="P158" s="47">
        <f t="shared" ref="P158:Y158" si="62">P58/O58-100%</f>
        <v>0.74293164266715905</v>
      </c>
      <c r="Q158" s="47">
        <f t="shared" si="62"/>
        <v>3.4725695932388723E-2</v>
      </c>
      <c r="R158" s="47">
        <f t="shared" si="62"/>
        <v>0.18508233392578055</v>
      </c>
      <c r="S158" s="47">
        <f t="shared" si="62"/>
        <v>0.21212773829614928</v>
      </c>
      <c r="T158" s="47">
        <f t="shared" si="62"/>
        <v>0.23664054115667965</v>
      </c>
      <c r="U158" s="47">
        <f t="shared" si="62"/>
        <v>0.26844869454294318</v>
      </c>
      <c r="V158" s="47">
        <f t="shared" si="62"/>
        <v>0.26211120958871348</v>
      </c>
      <c r="W158" s="47">
        <f t="shared" si="62"/>
        <v>0.19209588697203284</v>
      </c>
      <c r="X158" s="47">
        <f t="shared" si="62"/>
        <v>0.26970743075440939</v>
      </c>
      <c r="Y158" s="47">
        <f t="shared" si="62"/>
        <v>0.33114358636299013</v>
      </c>
    </row>
    <row r="159" spans="16:25" x14ac:dyDescent="0.25">
      <c r="P159" s="47">
        <f t="shared" ref="P159:Y159" si="63">P59/O59-100%</f>
        <v>0.15111166344095972</v>
      </c>
      <c r="Q159" s="47">
        <f t="shared" si="63"/>
        <v>-3.4579106751387201E-2</v>
      </c>
      <c r="R159" s="47">
        <f t="shared" si="63"/>
        <v>6.5695075779267365E-2</v>
      </c>
      <c r="S159" s="47">
        <f t="shared" si="63"/>
        <v>8.5184246415087594E-2</v>
      </c>
      <c r="T159" s="47">
        <f t="shared" si="63"/>
        <v>0.1054048942507988</v>
      </c>
      <c r="U159" s="47">
        <f t="shared" si="63"/>
        <v>0.14164781616646516</v>
      </c>
      <c r="V159" s="47">
        <f t="shared" si="63"/>
        <v>0.15369505874610412</v>
      </c>
      <c r="W159" s="47">
        <f t="shared" si="63"/>
        <v>0.10793255126854961</v>
      </c>
      <c r="X159" s="47">
        <f t="shared" si="63"/>
        <v>0.18927059748308173</v>
      </c>
      <c r="Y159" s="47">
        <f t="shared" si="63"/>
        <v>0.28195176195207505</v>
      </c>
    </row>
    <row r="160" spans="16:25" x14ac:dyDescent="0.25">
      <c r="P160" s="47">
        <f t="shared" ref="P160:Y160" si="64">P60/O60-100%</f>
        <v>0.11175428551038147</v>
      </c>
      <c r="Q160" s="47">
        <f t="shared" si="64"/>
        <v>-6.1776179122233987E-2</v>
      </c>
      <c r="R160" s="47">
        <f t="shared" si="64"/>
        <v>9.9827202376301383E-3</v>
      </c>
      <c r="S160" s="47">
        <f t="shared" si="64"/>
        <v>1.2281626675698654E-2</v>
      </c>
      <c r="T160" s="47">
        <f t="shared" si="64"/>
        <v>2.9210245352967013E-2</v>
      </c>
      <c r="U160" s="47">
        <f t="shared" si="64"/>
        <v>-5.7927324584791773E-2</v>
      </c>
      <c r="V160" s="47">
        <f t="shared" si="64"/>
        <v>-2.1635743980924937E-2</v>
      </c>
      <c r="W160" s="47">
        <f t="shared" si="64"/>
        <v>-2.0464951492408234E-2</v>
      </c>
      <c r="X160" s="47">
        <f t="shared" si="64"/>
        <v>1.4587924884061687E-2</v>
      </c>
      <c r="Y160" s="47">
        <f t="shared" si="64"/>
        <v>-2.8040288608632946E-2</v>
      </c>
    </row>
    <row r="161" spans="16:25" x14ac:dyDescent="0.25">
      <c r="P161" s="47">
        <f t="shared" ref="P161:Y161" si="65">P61/O61-100%</f>
        <v>-0.82709796817106795</v>
      </c>
      <c r="Q161" s="47">
        <f t="shared" si="65"/>
        <v>-0.11094732055635259</v>
      </c>
      <c r="R161" s="47">
        <f t="shared" si="65"/>
        <v>0.61421666424998511</v>
      </c>
      <c r="S161" s="47">
        <f t="shared" si="65"/>
        <v>0.55853535950562372</v>
      </c>
      <c r="T161" s="47">
        <f t="shared" si="65"/>
        <v>0.57102923594136157</v>
      </c>
      <c r="U161" s="47">
        <f t="shared" si="65"/>
        <v>0.5747560705443866</v>
      </c>
      <c r="V161" s="47">
        <f t="shared" si="65"/>
        <v>0.55454502134150396</v>
      </c>
      <c r="W161" s="47">
        <f t="shared" si="65"/>
        <v>0.43338621977912828</v>
      </c>
      <c r="X161" s="47">
        <f t="shared" si="65"/>
        <v>0.2493950573868351</v>
      </c>
      <c r="Y161" s="47">
        <f t="shared" si="65"/>
        <v>0.3837093080351266</v>
      </c>
    </row>
    <row r="162" spans="16:25" x14ac:dyDescent="0.25">
      <c r="P162" s="47">
        <f t="shared" ref="P162:Y162" si="66">P62/O62-100%</f>
        <v>-0.75836984242940453</v>
      </c>
      <c r="Q162" s="47">
        <f t="shared" si="66"/>
        <v>-0.10084111838562182</v>
      </c>
      <c r="R162" s="47">
        <f t="shared" si="66"/>
        <v>0.45678815478735046</v>
      </c>
      <c r="S162" s="47">
        <f t="shared" si="66"/>
        <v>0.48901236884782762</v>
      </c>
      <c r="T162" s="47">
        <f t="shared" si="66"/>
        <v>0.49372976023505211</v>
      </c>
      <c r="U162" s="47">
        <f t="shared" si="66"/>
        <v>0.51500833626919595</v>
      </c>
      <c r="V162" s="47">
        <f t="shared" si="66"/>
        <v>0.48576673765540845</v>
      </c>
      <c r="W162" s="47">
        <f t="shared" si="66"/>
        <v>0.39263290362748116</v>
      </c>
      <c r="X162" s="47">
        <f t="shared" si="66"/>
        <v>0.27046122556790042</v>
      </c>
      <c r="Y162" s="47">
        <f t="shared" si="66"/>
        <v>0.39075512208975005</v>
      </c>
    </row>
    <row r="163" spans="16:25" x14ac:dyDescent="0.25">
      <c r="P163" s="47">
        <f t="shared" ref="P163:Y163" si="67">P63/O63-100%</f>
        <v>8.7823021129239676E-2</v>
      </c>
      <c r="Q163" s="47">
        <f t="shared" si="67"/>
        <v>-3.7816872962734838E-2</v>
      </c>
      <c r="R163" s="47">
        <f t="shared" si="67"/>
        <v>5.0905856720806941E-2</v>
      </c>
      <c r="S163" s="47">
        <f t="shared" si="67"/>
        <v>7.0659716551441765E-2</v>
      </c>
      <c r="T163" s="47">
        <f t="shared" si="67"/>
        <v>8.9860618018250182E-2</v>
      </c>
      <c r="U163" s="47">
        <f t="shared" si="67"/>
        <v>0.13512974630362451</v>
      </c>
      <c r="V163" s="47">
        <f t="shared" si="67"/>
        <v>0.13570200798989229</v>
      </c>
      <c r="W163" s="47">
        <f t="shared" si="67"/>
        <v>0.10073836589585872</v>
      </c>
      <c r="X163" s="47">
        <f t="shared" si="67"/>
        <v>0.16177425649345945</v>
      </c>
      <c r="Y163" s="47">
        <f t="shared" si="67"/>
        <v>0.24855324439602122</v>
      </c>
    </row>
    <row r="164" spans="16:25" x14ac:dyDescent="0.25">
      <c r="P164" s="47">
        <f t="shared" ref="P164:Y164" si="68">P64/O64-100%</f>
        <v>9.2330000913059429E-2</v>
      </c>
      <c r="Q164" s="47">
        <f t="shared" si="68"/>
        <v>-4.1304941846797338E-2</v>
      </c>
      <c r="R164" s="47">
        <f t="shared" si="68"/>
        <v>5.4065365407129473E-2</v>
      </c>
      <c r="S164" s="47">
        <f t="shared" si="68"/>
        <v>7.6900609627488237E-2</v>
      </c>
      <c r="T164" s="47">
        <f t="shared" si="68"/>
        <v>9.8742682490955636E-2</v>
      </c>
      <c r="U164" s="47">
        <f t="shared" si="68"/>
        <v>0.13414009729510212</v>
      </c>
      <c r="V164" s="47">
        <f t="shared" si="68"/>
        <v>0.1371601218260543</v>
      </c>
      <c r="W164" s="47">
        <f t="shared" si="68"/>
        <v>9.5178994127980809E-2</v>
      </c>
      <c r="X164" s="47">
        <f t="shared" si="68"/>
        <v>0.17176068363512353</v>
      </c>
      <c r="Y164" s="47">
        <f t="shared" si="68"/>
        <v>0.26114234659915248</v>
      </c>
    </row>
    <row r="165" spans="16:25" x14ac:dyDescent="0.25">
      <c r="P165" s="47">
        <f t="shared" ref="P165:Y165" si="69">P65/O65-100%</f>
        <v>6.5501233649096546E-2</v>
      </c>
      <c r="Q165" s="47">
        <f t="shared" si="69"/>
        <v>-6.8014819138317528E-2</v>
      </c>
      <c r="R165" s="47">
        <f t="shared" si="69"/>
        <v>-1.7665974883668278E-2</v>
      </c>
      <c r="S165" s="47">
        <f t="shared" si="69"/>
        <v>7.8325477595293513E-3</v>
      </c>
      <c r="T165" s="47">
        <f t="shared" si="69"/>
        <v>2.5584752050883175E-2</v>
      </c>
      <c r="U165" s="47">
        <f t="shared" si="69"/>
        <v>4.7105065218979281E-2</v>
      </c>
      <c r="V165" s="47">
        <f t="shared" si="69"/>
        <v>3.6321285884043153E-2</v>
      </c>
      <c r="W165" s="47">
        <f t="shared" si="69"/>
        <v>-3.3194124959216809E-2</v>
      </c>
      <c r="X165" s="47">
        <f t="shared" si="69"/>
        <v>1.1899572493739186E-2</v>
      </c>
      <c r="Y165" s="47">
        <f t="shared" si="69"/>
        <v>4.3885609058081476E-2</v>
      </c>
    </row>
    <row r="166" spans="16:25" x14ac:dyDescent="0.25">
      <c r="P166" s="47">
        <f t="shared" ref="P166:Y166" si="70">P66/O66-100%</f>
        <v>0.19580622687702065</v>
      </c>
      <c r="Q166" s="47">
        <f t="shared" si="70"/>
        <v>-4.5685103186736131E-2</v>
      </c>
      <c r="R166" s="47">
        <f t="shared" si="70"/>
        <v>4.5131235496243649E-2</v>
      </c>
      <c r="S166" s="47">
        <f t="shared" si="70"/>
        <v>6.2202980877618774E-2</v>
      </c>
      <c r="T166" s="47">
        <f t="shared" si="70"/>
        <v>8.5079130705916661E-2</v>
      </c>
      <c r="U166" s="47">
        <f t="shared" si="70"/>
        <v>0.11044915996050952</v>
      </c>
      <c r="V166" s="47">
        <f t="shared" si="70"/>
        <v>0.13042806692588438</v>
      </c>
      <c r="W166" s="47">
        <f t="shared" si="70"/>
        <v>8.4809997797019587E-2</v>
      </c>
      <c r="X166" s="47">
        <f t="shared" si="70"/>
        <v>0.14508474424158324</v>
      </c>
      <c r="Y166" s="47">
        <f t="shared" si="70"/>
        <v>0.25440515993906287</v>
      </c>
    </row>
    <row r="167" spans="16:25" x14ac:dyDescent="0.25">
      <c r="P167" s="47">
        <f t="shared" ref="P167:Y167" si="71">P67/O67-100%</f>
        <v>9.8862316827745822E-2</v>
      </c>
      <c r="Q167" s="47">
        <f t="shared" si="71"/>
        <v>-4.1246377755809638E-2</v>
      </c>
      <c r="R167" s="47">
        <f t="shared" si="71"/>
        <v>3.0864703570163687E-2</v>
      </c>
      <c r="S167" s="47">
        <f t="shared" si="71"/>
        <v>4.7274335296222159E-2</v>
      </c>
      <c r="T167" s="47">
        <f t="shared" si="71"/>
        <v>6.3418379310558715E-2</v>
      </c>
      <c r="U167" s="47">
        <f t="shared" si="71"/>
        <v>0.11459669488729585</v>
      </c>
      <c r="V167" s="47">
        <f t="shared" si="71"/>
        <v>0.11487275727677315</v>
      </c>
      <c r="W167" s="47">
        <f t="shared" si="71"/>
        <v>8.3976226706994339E-2</v>
      </c>
      <c r="X167" s="47">
        <f t="shared" si="71"/>
        <v>0.1203728473328749</v>
      </c>
      <c r="Y167" s="47">
        <f t="shared" si="71"/>
        <v>0.20244535451834222</v>
      </c>
    </row>
    <row r="168" spans="16:25" x14ac:dyDescent="0.25">
      <c r="P168" s="47">
        <f t="shared" ref="P168:Y168" si="72">P68/O68-100%</f>
        <v>0.13830486074371273</v>
      </c>
      <c r="Q168" s="47">
        <f t="shared" si="72"/>
        <v>-4.1549373314713867E-2</v>
      </c>
      <c r="R168" s="47">
        <f t="shared" si="72"/>
        <v>1.8237617907556514E-2</v>
      </c>
      <c r="S168" s="47">
        <f t="shared" si="72"/>
        <v>2.5718084558035814E-2</v>
      </c>
      <c r="T168" s="47">
        <f t="shared" si="72"/>
        <v>2.675575515121853E-2</v>
      </c>
      <c r="U168" s="47">
        <f t="shared" si="72"/>
        <v>4.5216287402271238E-2</v>
      </c>
      <c r="V168" s="47">
        <f t="shared" si="72"/>
        <v>4.7406539730873831E-2</v>
      </c>
      <c r="W168" s="47">
        <f t="shared" si="72"/>
        <v>-1.1435660339940146E-3</v>
      </c>
      <c r="X168" s="47">
        <f t="shared" si="72"/>
        <v>5.7839067542312828E-2</v>
      </c>
      <c r="Y168" s="47">
        <f t="shared" si="72"/>
        <v>0.12630221264252861</v>
      </c>
    </row>
    <row r="169" spans="16:25" x14ac:dyDescent="0.25">
      <c r="P169" s="47">
        <f t="shared" ref="P169:Y169" si="73">P69/O69-100%</f>
        <v>-0.24590167494249349</v>
      </c>
      <c r="Q169" s="47">
        <f t="shared" si="73"/>
        <v>4.367992316424596E-3</v>
      </c>
      <c r="R169" s="47">
        <f t="shared" si="73"/>
        <v>0.23679723100575001</v>
      </c>
      <c r="S169" s="47">
        <f t="shared" si="73"/>
        <v>0.27025659029314886</v>
      </c>
      <c r="T169" s="47">
        <f t="shared" si="73"/>
        <v>0.29286384971743518</v>
      </c>
      <c r="U169" s="47">
        <f t="shared" si="73"/>
        <v>0.32721171405344185</v>
      </c>
      <c r="V169" s="47">
        <f t="shared" si="73"/>
        <v>0.31616969895373526</v>
      </c>
      <c r="W169" s="47">
        <f t="shared" si="73"/>
        <v>0.2451383953114088</v>
      </c>
      <c r="X169" s="47">
        <f t="shared" si="73"/>
        <v>0.31010104203881972</v>
      </c>
      <c r="Y169" s="47">
        <f t="shared" si="73"/>
        <v>0.3790109269749482</v>
      </c>
    </row>
    <row r="170" spans="16:25" x14ac:dyDescent="0.25">
      <c r="P170" s="47">
        <f t="shared" ref="P170:Y170" si="74">P70/O70-100%</f>
        <v>-3.2377575931441638E-2</v>
      </c>
      <c r="Q170" s="47">
        <f t="shared" si="74"/>
        <v>7.579394133647277E-3</v>
      </c>
      <c r="R170" s="47">
        <f t="shared" si="74"/>
        <v>0.14210627278967891</v>
      </c>
      <c r="S170" s="47">
        <f t="shared" si="74"/>
        <v>0.25125664216414401</v>
      </c>
      <c r="T170" s="47">
        <f t="shared" si="74"/>
        <v>0.25919165379874021</v>
      </c>
      <c r="U170" s="47">
        <f t="shared" si="74"/>
        <v>0.33278080779606523</v>
      </c>
      <c r="V170" s="47">
        <f t="shared" si="74"/>
        <v>0.323375042469221</v>
      </c>
      <c r="W170" s="47">
        <f t="shared" si="74"/>
        <v>0.23897770303094146</v>
      </c>
      <c r="X170" s="47">
        <f t="shared" si="74"/>
        <v>0.24194373336763975</v>
      </c>
      <c r="Y170" s="47">
        <f t="shared" si="74"/>
        <v>0.34548191580947485</v>
      </c>
    </row>
    <row r="171" spans="16:25" x14ac:dyDescent="0.25">
      <c r="P171" s="47">
        <f t="shared" ref="P171:Y171" si="75">P71/O71-100%</f>
        <v>2.0594629012382404E-2</v>
      </c>
      <c r="Q171" s="47">
        <f t="shared" si="75"/>
        <v>-5.4855906342808347E-2</v>
      </c>
      <c r="R171" s="47">
        <f t="shared" si="75"/>
        <v>7.4343704272212818E-3</v>
      </c>
      <c r="S171" s="47">
        <f t="shared" si="75"/>
        <v>1.4807740157805283E-2</v>
      </c>
      <c r="T171" s="47">
        <f t="shared" si="75"/>
        <v>3.1952849009921458E-2</v>
      </c>
      <c r="U171" s="47">
        <f t="shared" si="75"/>
        <v>7.2108930653717929E-2</v>
      </c>
      <c r="V171" s="47">
        <f t="shared" si="75"/>
        <v>8.7488921495885608E-2</v>
      </c>
      <c r="W171" s="47">
        <f t="shared" si="75"/>
        <v>4.7998861841205054E-2</v>
      </c>
      <c r="X171" s="47">
        <f t="shared" si="75"/>
        <v>7.8926500851738801E-2</v>
      </c>
      <c r="Y171" s="47">
        <f t="shared" si="75"/>
        <v>0.13504071137534024</v>
      </c>
    </row>
    <row r="172" spans="16:25" x14ac:dyDescent="0.25">
      <c r="P172" s="47">
        <f t="shared" ref="P172:Y172" si="76">P72/O72-100%</f>
        <v>-0.11977312731105594</v>
      </c>
      <c r="Q172" s="47">
        <f t="shared" si="76"/>
        <v>-0.1036705337352497</v>
      </c>
      <c r="R172" s="47">
        <f t="shared" si="76"/>
        <v>-9.3115332913748294E-2</v>
      </c>
      <c r="S172" s="47">
        <f t="shared" si="76"/>
        <v>-5.7545986688859685E-2</v>
      </c>
      <c r="T172" s="47">
        <f t="shared" si="76"/>
        <v>-0.10935386536533409</v>
      </c>
      <c r="U172" s="47">
        <f t="shared" si="76"/>
        <v>-0.10425173196919424</v>
      </c>
      <c r="V172" s="47">
        <f t="shared" si="76"/>
        <v>-0.17446165509934675</v>
      </c>
      <c r="W172" s="47">
        <f t="shared" si="76"/>
        <v>-0.37561694553091907</v>
      </c>
      <c r="X172" s="47">
        <f t="shared" si="76"/>
        <v>-1.0140839307802683</v>
      </c>
      <c r="Y172" s="47">
        <f t="shared" si="76"/>
        <v>111.73590056026309</v>
      </c>
    </row>
    <row r="173" spans="16:25" x14ac:dyDescent="0.25">
      <c r="P173" s="47">
        <f t="shared" ref="P173:Y173" si="77">P73/O73-100%</f>
        <v>2.0486915941018369E-2</v>
      </c>
      <c r="Q173" s="47">
        <f t="shared" si="77"/>
        <v>-5.7867971544070085E-2</v>
      </c>
      <c r="R173" s="47">
        <f t="shared" si="77"/>
        <v>2.84854776139154E-4</v>
      </c>
      <c r="S173" s="47">
        <f t="shared" si="77"/>
        <v>6.1879950579195597E-3</v>
      </c>
      <c r="T173" s="47">
        <f t="shared" si="77"/>
        <v>1.8125735729933146E-2</v>
      </c>
      <c r="U173" s="47">
        <f t="shared" si="77"/>
        <v>4.2299387283452949E-2</v>
      </c>
      <c r="V173" s="47">
        <f t="shared" si="77"/>
        <v>3.6423540948439248E-2</v>
      </c>
      <c r="W173" s="47">
        <f t="shared" si="77"/>
        <v>-9.5047142336464052E-3</v>
      </c>
      <c r="X173" s="47">
        <f t="shared" si="77"/>
        <v>3.69787666590633E-2</v>
      </c>
      <c r="Y173" s="47">
        <f t="shared" si="77"/>
        <v>8.2395038206899418E-2</v>
      </c>
    </row>
    <row r="174" spans="16:25" x14ac:dyDescent="0.25">
      <c r="P174" s="47">
        <f t="shared" ref="P174:Y174" si="78">P74/O74-100%</f>
        <v>3.2731929777982671E-3</v>
      </c>
      <c r="Q174" s="47">
        <f t="shared" si="78"/>
        <v>-6.2135489441065395E-2</v>
      </c>
      <c r="R174" s="47">
        <f t="shared" si="78"/>
        <v>-1.0498173354841378E-2</v>
      </c>
      <c r="S174" s="47">
        <f t="shared" si="78"/>
        <v>-9.3190690250661845E-3</v>
      </c>
      <c r="T174" s="47">
        <f t="shared" si="78"/>
        <v>-3.0212007602692381E-3</v>
      </c>
      <c r="U174" s="47">
        <f t="shared" si="78"/>
        <v>1.327054374310932E-2</v>
      </c>
      <c r="V174" s="47">
        <f t="shared" si="78"/>
        <v>9.5877701557367523E-4</v>
      </c>
      <c r="W174" s="47">
        <f t="shared" si="78"/>
        <v>-5.0492040446500575E-2</v>
      </c>
      <c r="X174" s="47">
        <f t="shared" si="78"/>
        <v>-1.6407283998525646E-2</v>
      </c>
      <c r="Y174" s="47">
        <f t="shared" si="78"/>
        <v>5.6265577278977741E-3</v>
      </c>
    </row>
    <row r="175" spans="16:25" x14ac:dyDescent="0.25">
      <c r="P175" s="47">
        <f t="shared" ref="P175:Y175" si="79">P75/O75-100%</f>
        <v>3.2313070301943636E-3</v>
      </c>
      <c r="Q175" s="47">
        <f t="shared" si="79"/>
        <v>-6.2132985448755784E-2</v>
      </c>
      <c r="R175" s="47">
        <f t="shared" si="79"/>
        <v>-1.0496090600044861E-2</v>
      </c>
      <c r="S175" s="47">
        <f t="shared" si="79"/>
        <v>-9.3201830691103105E-3</v>
      </c>
      <c r="T175" s="47">
        <f t="shared" si="79"/>
        <v>-3.0229038122217E-3</v>
      </c>
      <c r="U175" s="47">
        <f t="shared" si="79"/>
        <v>1.3271131505522504E-2</v>
      </c>
      <c r="V175" s="47">
        <f t="shared" si="79"/>
        <v>9.5690507916379453E-4</v>
      </c>
      <c r="W175" s="47">
        <f t="shared" si="79"/>
        <v>-5.049281296237218E-2</v>
      </c>
      <c r="X175" s="47">
        <f t="shared" si="79"/>
        <v>-1.6413682747931313E-2</v>
      </c>
      <c r="Y175" s="47">
        <f t="shared" si="79"/>
        <v>5.6248696473633064E-3</v>
      </c>
    </row>
    <row r="176" spans="16:25" x14ac:dyDescent="0.25">
      <c r="P176" s="47">
        <f t="shared" ref="P176:Y176" si="80">P76/O76-100%</f>
        <v>3.4593382404890516E-3</v>
      </c>
      <c r="Q176" s="47">
        <f t="shared" si="80"/>
        <v>-6.2147866232912574E-2</v>
      </c>
      <c r="R176" s="47">
        <f t="shared" si="80"/>
        <v>-1.0492986819846561E-2</v>
      </c>
      <c r="S176" s="47">
        <f t="shared" si="80"/>
        <v>-9.2859092918478048E-3</v>
      </c>
      <c r="T176" s="47">
        <f t="shared" si="80"/>
        <v>-2.9719842702498056E-3</v>
      </c>
      <c r="U176" s="47">
        <f t="shared" si="80"/>
        <v>1.3325532771546023E-2</v>
      </c>
      <c r="V176" s="47">
        <f t="shared" si="80"/>
        <v>1.0097928591368266E-3</v>
      </c>
      <c r="W176" s="47">
        <f t="shared" si="80"/>
        <v>-5.0414026844266768E-2</v>
      </c>
      <c r="X176" s="47">
        <f t="shared" si="80"/>
        <v>-1.6258924899760774E-2</v>
      </c>
      <c r="Y176" s="47">
        <f t="shared" si="80"/>
        <v>5.8098494819140978E-3</v>
      </c>
    </row>
    <row r="177" spans="16:25" x14ac:dyDescent="0.25">
      <c r="P177" s="47">
        <f t="shared" ref="P177:Y177" si="81">P77/O77-100%</f>
        <v>-5.4534713620231101E-2</v>
      </c>
      <c r="Q177" s="47">
        <f t="shared" si="81"/>
        <v>-5.3228238272457484E-2</v>
      </c>
      <c r="R177" s="47">
        <f t="shared" si="81"/>
        <v>-3.6176853777137863E-3</v>
      </c>
      <c r="S177" s="47">
        <f t="shared" si="81"/>
        <v>7.7964019674150453E-3</v>
      </c>
      <c r="T177" s="47">
        <f t="shared" si="81"/>
        <v>1.7504518923534107E-2</v>
      </c>
      <c r="U177" s="47">
        <f t="shared" si="81"/>
        <v>3.9516452437374783E-2</v>
      </c>
      <c r="V177" s="47">
        <f t="shared" si="81"/>
        <v>2.5778572193795091E-2</v>
      </c>
      <c r="W177" s="47">
        <f t="shared" si="81"/>
        <v>-2.2017981180883717E-2</v>
      </c>
      <c r="X177" s="47">
        <f t="shared" si="81"/>
        <v>1.9617040345907277E-3</v>
      </c>
      <c r="Y177" s="47">
        <f t="shared" si="81"/>
        <v>2.5920577693858249E-2</v>
      </c>
    </row>
    <row r="178" spans="16:25" x14ac:dyDescent="0.25">
      <c r="P178" s="47">
        <f t="shared" ref="P178:Y178" si="82">P78/O78-100%</f>
        <v>5.0004670289455433E-2</v>
      </c>
      <c r="Q178" s="47">
        <f t="shared" si="82"/>
        <v>-4.8300394005031277E-2</v>
      </c>
      <c r="R178" s="47">
        <f t="shared" si="82"/>
        <v>1.7426319432057857E-2</v>
      </c>
      <c r="S178" s="47">
        <f t="shared" si="82"/>
        <v>2.5858461389929976E-2</v>
      </c>
      <c r="T178" s="47">
        <f t="shared" si="82"/>
        <v>4.3408695175448653E-2</v>
      </c>
      <c r="U178" s="47">
        <f t="shared" si="82"/>
        <v>7.5442289524036088E-2</v>
      </c>
      <c r="V178" s="47">
        <f t="shared" si="82"/>
        <v>7.6354753939811282E-2</v>
      </c>
      <c r="W178" s="47">
        <f t="shared" si="82"/>
        <v>3.7660069175457611E-2</v>
      </c>
      <c r="X178" s="47">
        <f t="shared" si="82"/>
        <v>9.5596558843022761E-2</v>
      </c>
      <c r="Y178" s="47">
        <f t="shared" si="82"/>
        <v>0.14999095316408062</v>
      </c>
    </row>
    <row r="179" spans="16:25" x14ac:dyDescent="0.25">
      <c r="P179" s="47">
        <f t="shared" ref="P179:Y179" si="83">P79/O79-100%</f>
        <v>0.12293942204997155</v>
      </c>
      <c r="Q179" s="47">
        <f t="shared" si="83"/>
        <v>-4.5811460960751282E-2</v>
      </c>
      <c r="R179" s="47">
        <f t="shared" si="83"/>
        <v>5.4261160010671272E-2</v>
      </c>
      <c r="S179" s="47">
        <f t="shared" si="83"/>
        <v>9.2866366886442675E-2</v>
      </c>
      <c r="T179" s="47">
        <f t="shared" si="83"/>
        <v>0.12739844240712528</v>
      </c>
      <c r="U179" s="47">
        <f t="shared" si="83"/>
        <v>0.17508490040202984</v>
      </c>
      <c r="V179" s="47">
        <f t="shared" si="83"/>
        <v>0.17200859777568001</v>
      </c>
      <c r="W179" s="47">
        <f t="shared" si="83"/>
        <v>0.11400726292151142</v>
      </c>
      <c r="X179" s="47">
        <f t="shared" si="83"/>
        <v>0.1694070272985162</v>
      </c>
      <c r="Y179" s="47">
        <f t="shared" si="83"/>
        <v>0.25985269946404244</v>
      </c>
    </row>
    <row r="180" spans="16:25" x14ac:dyDescent="0.25">
      <c r="P180" s="47">
        <f t="shared" ref="P180:Y180" si="84">P80/O80-100%</f>
        <v>-7.5974469810591305E-4</v>
      </c>
      <c r="Q180" s="47">
        <f t="shared" si="84"/>
        <v>-9.5817153814501732E-2</v>
      </c>
      <c r="R180" s="47">
        <f t="shared" si="84"/>
        <v>-9.6750726508694318E-2</v>
      </c>
      <c r="S180" s="47">
        <f t="shared" si="84"/>
        <v>-0.1360026555760554</v>
      </c>
      <c r="T180" s="47">
        <f t="shared" si="84"/>
        <v>-0.13734652825868476</v>
      </c>
      <c r="U180" s="47">
        <f t="shared" si="84"/>
        <v>-5.9206831551533612E-2</v>
      </c>
      <c r="V180" s="47">
        <f t="shared" si="84"/>
        <v>2.9649531510910654E-2</v>
      </c>
      <c r="W180" s="47">
        <f t="shared" si="84"/>
        <v>-4.1545250549701707E-2</v>
      </c>
      <c r="X180" s="47">
        <f t="shared" si="84"/>
        <v>-0.35146950118734976</v>
      </c>
      <c r="Y180" s="47">
        <f t="shared" si="84"/>
        <v>-0.76527414447421238</v>
      </c>
    </row>
    <row r="181" spans="16:25" x14ac:dyDescent="0.25">
      <c r="P181" s="47">
        <f t="shared" ref="P181:Y181" si="85">P81/O81-100%</f>
        <v>5.007122846643175E-2</v>
      </c>
      <c r="Q181" s="47">
        <f t="shared" si="85"/>
        <v>-5.2336168624077417E-2</v>
      </c>
      <c r="R181" s="47">
        <f t="shared" si="85"/>
        <v>1.7306271189640121E-2</v>
      </c>
      <c r="S181" s="47">
        <f t="shared" si="85"/>
        <v>3.3331915345529373E-2</v>
      </c>
      <c r="T181" s="47">
        <f t="shared" si="85"/>
        <v>4.983012979437218E-2</v>
      </c>
      <c r="U181" s="47">
        <f t="shared" si="85"/>
        <v>8.6500975432811877E-2</v>
      </c>
      <c r="V181" s="47">
        <f t="shared" si="85"/>
        <v>8.8327517525274457E-2</v>
      </c>
      <c r="W181" s="47">
        <f t="shared" si="85"/>
        <v>4.4328567249249051E-2</v>
      </c>
      <c r="X181" s="47">
        <f t="shared" si="85"/>
        <v>9.365794147509976E-2</v>
      </c>
      <c r="Y181" s="47">
        <f t="shared" si="85"/>
        <v>0.16048473537511443</v>
      </c>
    </row>
    <row r="182" spans="16:25" x14ac:dyDescent="0.25">
      <c r="P182" s="47">
        <f t="shared" ref="P182:Y182" si="86">P82/O82-100%</f>
        <v>6.3212775691698475E-2</v>
      </c>
      <c r="Q182" s="47">
        <f t="shared" si="86"/>
        <v>-5.3683942874265145E-2</v>
      </c>
      <c r="R182" s="47">
        <f t="shared" si="86"/>
        <v>1.0898966318525716E-2</v>
      </c>
      <c r="S182" s="47">
        <f t="shared" si="86"/>
        <v>2.3698839924221504E-2</v>
      </c>
      <c r="T182" s="47">
        <f t="shared" si="86"/>
        <v>3.7209137900046541E-2</v>
      </c>
      <c r="U182" s="47">
        <f t="shared" si="86"/>
        <v>7.1819251325059508E-2</v>
      </c>
      <c r="V182" s="47">
        <f t="shared" si="86"/>
        <v>7.7492567108015109E-2</v>
      </c>
      <c r="W182" s="47">
        <f t="shared" si="86"/>
        <v>3.3138152727611336E-2</v>
      </c>
      <c r="X182" s="47">
        <f t="shared" si="86"/>
        <v>7.9733053050065505E-2</v>
      </c>
      <c r="Y182" s="47">
        <f t="shared" si="86"/>
        <v>0.1383471169487569</v>
      </c>
    </row>
    <row r="183" spans="16:25" x14ac:dyDescent="0.25">
      <c r="P183" s="47">
        <f t="shared" ref="P183:Y183" si="87">P83/O83-100%</f>
        <v>3.3030621018063311E-2</v>
      </c>
      <c r="Q183" s="47">
        <f t="shared" si="87"/>
        <v>-5.0537452125608118E-2</v>
      </c>
      <c r="R183" s="47">
        <f t="shared" si="87"/>
        <v>2.5829012828912035E-2</v>
      </c>
      <c r="S183" s="47">
        <f t="shared" si="87"/>
        <v>4.5958958641579395E-2</v>
      </c>
      <c r="T183" s="47">
        <f t="shared" si="87"/>
        <v>6.6021655138440272E-2</v>
      </c>
      <c r="U183" s="47">
        <f t="shared" si="87"/>
        <v>0.10482714253133674</v>
      </c>
      <c r="V183" s="47">
        <f t="shared" si="87"/>
        <v>0.10144796750370566</v>
      </c>
      <c r="W183" s="47">
        <f t="shared" si="87"/>
        <v>5.7584743596379884E-2</v>
      </c>
      <c r="X183" s="47">
        <f t="shared" si="87"/>
        <v>0.10977207824369173</v>
      </c>
      <c r="Y183" s="47">
        <f t="shared" si="87"/>
        <v>0.18540937118991052</v>
      </c>
    </row>
    <row r="184" spans="16:25" x14ac:dyDescent="0.25">
      <c r="P184" s="47">
        <f t="shared" ref="P184:Y184" si="88">P84/O84-100%</f>
        <v>0.13529967314488323</v>
      </c>
      <c r="Q184" s="47">
        <f t="shared" si="88"/>
        <v>-4.4753625415066667E-2</v>
      </c>
      <c r="R184" s="47">
        <f t="shared" si="88"/>
        <v>3.4118084898346002E-2</v>
      </c>
      <c r="S184" s="47">
        <f t="shared" si="88"/>
        <v>5.1272079196681197E-2</v>
      </c>
      <c r="T184" s="47">
        <f t="shared" si="88"/>
        <v>6.5099933643907093E-2</v>
      </c>
      <c r="U184" s="47">
        <f t="shared" si="88"/>
        <v>9.750712121505889E-2</v>
      </c>
      <c r="V184" s="47">
        <f t="shared" si="88"/>
        <v>9.9841208243654833E-2</v>
      </c>
      <c r="W184" s="47">
        <f t="shared" si="88"/>
        <v>5.6644799330744178E-2</v>
      </c>
      <c r="X184" s="47">
        <f t="shared" si="88"/>
        <v>0.1312457728675902</v>
      </c>
      <c r="Y184" s="47">
        <f t="shared" si="88"/>
        <v>0.21697324912297433</v>
      </c>
    </row>
    <row r="185" spans="16:25" x14ac:dyDescent="0.25">
      <c r="P185" s="47">
        <f t="shared" ref="P185:Y185" si="89">P85/O85-100%</f>
        <v>-0.25783063550200691</v>
      </c>
      <c r="Q185" s="47">
        <f t="shared" si="89"/>
        <v>-0.11414506218309106</v>
      </c>
      <c r="R185" s="47">
        <f t="shared" si="89"/>
        <v>-0.2551383145847711</v>
      </c>
      <c r="S185" s="47">
        <f t="shared" si="89"/>
        <v>-0.41260561694805442</v>
      </c>
      <c r="T185" s="47">
        <f t="shared" si="89"/>
        <v>-0.93770247608670154</v>
      </c>
      <c r="U185" s="47">
        <f t="shared" si="89"/>
        <v>-18.62530790294386</v>
      </c>
      <c r="V185" s="47">
        <f t="shared" si="89"/>
        <v>1.4460056953513725</v>
      </c>
      <c r="W185" s="47">
        <f t="shared" si="89"/>
        <v>0.61313681096603534</v>
      </c>
      <c r="X185" s="47">
        <f t="shared" si="89"/>
        <v>0.58945685314272245</v>
      </c>
      <c r="Y185" s="47">
        <f t="shared" si="89"/>
        <v>0.62824967313777513</v>
      </c>
    </row>
    <row r="186" spans="16:25" x14ac:dyDescent="0.25">
      <c r="P186" s="47">
        <f t="shared" ref="P186:Y186" si="90">P86/O86-100%</f>
        <v>0.22232664935769564</v>
      </c>
      <c r="Q186" s="47">
        <f t="shared" si="90"/>
        <v>-3.5304548253423773E-2</v>
      </c>
      <c r="R186" s="47">
        <f t="shared" si="90"/>
        <v>7.4151600938211715E-2</v>
      </c>
      <c r="S186" s="47">
        <f t="shared" si="90"/>
        <v>8.855828860597037E-2</v>
      </c>
      <c r="T186" s="47">
        <f t="shared" si="90"/>
        <v>0.10832960452298024</v>
      </c>
      <c r="U186" s="47">
        <f t="shared" si="90"/>
        <v>0.15514038409640984</v>
      </c>
      <c r="V186" s="47">
        <f t="shared" si="90"/>
        <v>0.15368438943671769</v>
      </c>
      <c r="W186" s="47">
        <f t="shared" si="90"/>
        <v>0.17597671660483138</v>
      </c>
      <c r="X186" s="47">
        <f t="shared" si="90"/>
        <v>0.22518498159093836</v>
      </c>
      <c r="Y186" s="47">
        <f t="shared" si="90"/>
        <v>0.28694873728207426</v>
      </c>
    </row>
    <row r="187" spans="16:25" x14ac:dyDescent="0.25">
      <c r="P187" s="47">
        <f t="shared" ref="P187:Y187" si="91">P87/O87-100%</f>
        <v>4.5569678944078706E-2</v>
      </c>
      <c r="Q187" s="47">
        <f t="shared" si="91"/>
        <v>-4.9738787585512978E-2</v>
      </c>
      <c r="R187" s="47">
        <f t="shared" si="91"/>
        <v>3.3538079729065196E-2</v>
      </c>
      <c r="S187" s="47">
        <f t="shared" si="91"/>
        <v>5.1594720477599498E-2</v>
      </c>
      <c r="T187" s="47">
        <f t="shared" si="91"/>
        <v>7.7820224522288095E-2</v>
      </c>
      <c r="U187" s="47">
        <f t="shared" si="91"/>
        <v>0.11801991517043331</v>
      </c>
      <c r="V187" s="47">
        <f t="shared" si="91"/>
        <v>0.12794867606246352</v>
      </c>
      <c r="W187" s="47">
        <f t="shared" si="91"/>
        <v>9.5780754735827145E-2</v>
      </c>
      <c r="X187" s="47">
        <f t="shared" si="91"/>
        <v>0.12672008658552425</v>
      </c>
      <c r="Y187" s="47">
        <f t="shared" si="91"/>
        <v>0.20939444913443683</v>
      </c>
    </row>
    <row r="188" spans="16:25" x14ac:dyDescent="0.25">
      <c r="P188" s="47">
        <f t="shared" ref="P188:Y188" si="92">P88/O88-100%</f>
        <v>0.14802234053289176</v>
      </c>
      <c r="Q188" s="47">
        <f t="shared" si="92"/>
        <v>-4.849274500945977E-2</v>
      </c>
      <c r="R188" s="47">
        <f t="shared" si="92"/>
        <v>2.3146748550810781E-2</v>
      </c>
      <c r="S188" s="47">
        <f t="shared" si="92"/>
        <v>2.6132685808339495E-2</v>
      </c>
      <c r="T188" s="47">
        <f t="shared" si="92"/>
        <v>6.5104998081233711E-2</v>
      </c>
      <c r="U188" s="47">
        <f t="shared" si="92"/>
        <v>0.10676909016104341</v>
      </c>
      <c r="V188" s="47">
        <f t="shared" si="92"/>
        <v>0.11351064229434593</v>
      </c>
      <c r="W188" s="47">
        <f t="shared" si="92"/>
        <v>7.4401762880278E-2</v>
      </c>
      <c r="X188" s="47">
        <f t="shared" si="92"/>
        <v>0.13695969903469329</v>
      </c>
      <c r="Y188" s="47">
        <f t="shared" si="92"/>
        <v>0.21477042662897938</v>
      </c>
    </row>
    <row r="189" spans="16:25" x14ac:dyDescent="0.25">
      <c r="P189" s="47">
        <f t="shared" ref="P189:Y189" si="93">P89/O89-100%</f>
        <v>-0.12270732955654162</v>
      </c>
      <c r="Q189" s="47">
        <f t="shared" si="93"/>
        <v>-0.1095136220067856</v>
      </c>
      <c r="R189" s="47">
        <f t="shared" si="93"/>
        <v>4.9367597188689771E-3</v>
      </c>
      <c r="S189" s="47">
        <f t="shared" si="93"/>
        <v>0.11989500219715987</v>
      </c>
      <c r="T189" s="47">
        <f t="shared" si="93"/>
        <v>0.15793325390538948</v>
      </c>
      <c r="U189" s="47">
        <f t="shared" si="93"/>
        <v>0.24705813582669478</v>
      </c>
      <c r="V189" s="47">
        <f t="shared" si="93"/>
        <v>0.39015166736012108</v>
      </c>
      <c r="W189" s="47">
        <f t="shared" si="93"/>
        <v>0.17368834513689646</v>
      </c>
      <c r="X189" s="47">
        <f t="shared" si="93"/>
        <v>2.5333586984272127E-2</v>
      </c>
      <c r="Y189" s="47">
        <f t="shared" si="93"/>
        <v>0.30271838301721465</v>
      </c>
    </row>
    <row r="190" spans="16:25" x14ac:dyDescent="0.25">
      <c r="P190" s="47">
        <f t="shared" ref="P190:Y190" si="94">P90/O90-100%</f>
        <v>0.31874426200163386</v>
      </c>
      <c r="Q190" s="47">
        <f t="shared" si="94"/>
        <v>-3.9894986706893176E-2</v>
      </c>
      <c r="R190" s="47">
        <f t="shared" si="94"/>
        <v>3.4655932609252815E-2</v>
      </c>
      <c r="S190" s="47">
        <f t="shared" si="94"/>
        <v>3.2467946073956977E-2</v>
      </c>
      <c r="T190" s="47">
        <f t="shared" si="94"/>
        <v>3.4914798798174163E-2</v>
      </c>
      <c r="U190" s="47">
        <f t="shared" si="94"/>
        <v>2.8770551116681808E-2</v>
      </c>
      <c r="V190" s="47">
        <f t="shared" si="94"/>
        <v>0.1145274098600424</v>
      </c>
      <c r="W190" s="47">
        <f t="shared" si="94"/>
        <v>0.10592876766635451</v>
      </c>
      <c r="X190" s="47">
        <f t="shared" si="94"/>
        <v>0.20880197456271943</v>
      </c>
      <c r="Y190" s="47">
        <f t="shared" si="94"/>
        <v>0.18948109290954651</v>
      </c>
    </row>
    <row r="191" spans="16:25" x14ac:dyDescent="0.25">
      <c r="P191" s="47">
        <f t="shared" ref="P191:Y191" si="95">P91/O91-100%</f>
        <v>0.22734906637896501</v>
      </c>
      <c r="Q191" s="47">
        <f t="shared" si="95"/>
        <v>8.1026343294134939E-3</v>
      </c>
      <c r="R191" s="47">
        <f t="shared" si="95"/>
        <v>0.15300272420034933</v>
      </c>
      <c r="S191" s="47">
        <f t="shared" si="95"/>
        <v>0.17315358098391376</v>
      </c>
      <c r="T191" s="47">
        <f t="shared" si="95"/>
        <v>0.18697673764133405</v>
      </c>
      <c r="U191" s="47">
        <f t="shared" si="95"/>
        <v>0.23552678302181862</v>
      </c>
      <c r="V191" s="47">
        <f t="shared" si="95"/>
        <v>0.23281163896571289</v>
      </c>
      <c r="W191" s="47">
        <f t="shared" si="95"/>
        <v>0.17203355601532988</v>
      </c>
      <c r="X191" s="47">
        <f t="shared" si="95"/>
        <v>0.23231853525286339</v>
      </c>
      <c r="Y191" s="47">
        <f t="shared" si="95"/>
        <v>0.36268262854545052</v>
      </c>
    </row>
    <row r="192" spans="16:25" x14ac:dyDescent="0.25">
      <c r="P192" s="47">
        <f t="shared" ref="P192:Y192" si="96">P92/O92-100%</f>
        <v>-0.28601703287798796</v>
      </c>
      <c r="Q192" s="47">
        <f t="shared" si="96"/>
        <v>-0.18725061743764859</v>
      </c>
      <c r="R192" s="47">
        <f t="shared" si="96"/>
        <v>-7.6989369565781396E-2</v>
      </c>
      <c r="S192" s="47">
        <f t="shared" si="96"/>
        <v>0.15539050565196177</v>
      </c>
      <c r="T192" s="47">
        <f t="shared" si="96"/>
        <v>0.21834271710186259</v>
      </c>
      <c r="U192" s="47">
        <f t="shared" si="96"/>
        <v>0.3588320859848122</v>
      </c>
      <c r="V192" s="47">
        <f t="shared" si="96"/>
        <v>0.60884772108464591</v>
      </c>
      <c r="W192" s="47">
        <f t="shared" si="96"/>
        <v>0.21069989377075959</v>
      </c>
      <c r="X192" s="47">
        <f t="shared" si="96"/>
        <v>-8.4426705328851659E-2</v>
      </c>
      <c r="Y192" s="47">
        <f t="shared" si="96"/>
        <v>0.31479119408244927</v>
      </c>
    </row>
    <row r="193" spans="16:25" x14ac:dyDescent="0.25">
      <c r="P193" s="47">
        <f t="shared" ref="P193:Y193" si="97">P93/O93-100%</f>
        <v>6.1572858173136957E-2</v>
      </c>
      <c r="Q193" s="47">
        <f t="shared" si="97"/>
        <v>-5.1683635604179989E-2</v>
      </c>
      <c r="R193" s="47">
        <f t="shared" si="97"/>
        <v>3.1196942396430005E-2</v>
      </c>
      <c r="S193" s="47">
        <f t="shared" si="97"/>
        <v>4.5790247649903471E-2</v>
      </c>
      <c r="T193" s="47">
        <f t="shared" si="97"/>
        <v>6.1770089125756877E-2</v>
      </c>
      <c r="U193" s="47">
        <f t="shared" si="97"/>
        <v>9.7949990275620458E-2</v>
      </c>
      <c r="V193" s="47">
        <f t="shared" si="97"/>
        <v>0.10512425509768653</v>
      </c>
      <c r="W193" s="47">
        <f t="shared" si="97"/>
        <v>6.0147207960795424E-2</v>
      </c>
      <c r="X193" s="47">
        <f t="shared" si="97"/>
        <v>0.12755099353829391</v>
      </c>
      <c r="Y193" s="47">
        <f t="shared" si="97"/>
        <v>0.20224591620799393</v>
      </c>
    </row>
    <row r="194" spans="16:25" x14ac:dyDescent="0.25">
      <c r="P194" s="47">
        <f t="shared" ref="P194:Y194" si="98">P94/O94-100%</f>
        <v>0.65268246686873455</v>
      </c>
      <c r="Q194" s="47">
        <f t="shared" si="98"/>
        <v>-6.5078401781217821E-3</v>
      </c>
      <c r="R194" s="47">
        <f t="shared" si="98"/>
        <v>0.12395641469144869</v>
      </c>
      <c r="S194" s="47">
        <f t="shared" si="98"/>
        <v>0.1537284779581054</v>
      </c>
      <c r="T194" s="47">
        <f t="shared" si="98"/>
        <v>0.16047941910920338</v>
      </c>
      <c r="U194" s="47">
        <f t="shared" si="98"/>
        <v>0.16784442685766199</v>
      </c>
      <c r="V194" s="47">
        <f t="shared" si="98"/>
        <v>0.13492219707211484</v>
      </c>
      <c r="W194" s="47">
        <f t="shared" si="98"/>
        <v>8.9427641422238136E-2</v>
      </c>
      <c r="X194" s="47">
        <f t="shared" si="98"/>
        <v>0.24972144110728811</v>
      </c>
      <c r="Y194" s="47">
        <f t="shared" si="98"/>
        <v>0.34784720466365626</v>
      </c>
    </row>
    <row r="195" spans="16:25" x14ac:dyDescent="0.25">
      <c r="W195" s="39"/>
      <c r="X195" s="39"/>
      <c r="Y195" s="39"/>
    </row>
    <row r="196" spans="16:25" x14ac:dyDescent="0.25">
      <c r="W196" s="39"/>
      <c r="X196" s="39"/>
      <c r="Y196" s="39"/>
    </row>
    <row r="197" spans="16:25" x14ac:dyDescent="0.25">
      <c r="W197" s="39"/>
      <c r="X197" s="39"/>
      <c r="Y197" s="39"/>
    </row>
    <row r="198" spans="16:25" x14ac:dyDescent="0.25">
      <c r="W198" s="39"/>
      <c r="X198" s="39"/>
      <c r="Y198" s="39"/>
    </row>
    <row r="199" spans="16:25" x14ac:dyDescent="0.25">
      <c r="W199" s="39"/>
      <c r="X199" s="39"/>
      <c r="Y199" s="39"/>
    </row>
    <row r="200" spans="16:25" x14ac:dyDescent="0.25">
      <c r="W200" s="39"/>
      <c r="X200" s="39"/>
      <c r="Y200" s="39"/>
    </row>
    <row r="201" spans="16:25" x14ac:dyDescent="0.25">
      <c r="W201" s="39"/>
      <c r="X201" s="39"/>
      <c r="Y201" s="39"/>
    </row>
    <row r="202" spans="16:25" x14ac:dyDescent="0.25">
      <c r="W202" s="39"/>
      <c r="X202" s="39"/>
      <c r="Y202" s="39"/>
    </row>
    <row r="203" spans="16:25" x14ac:dyDescent="0.25">
      <c r="W203" s="39"/>
      <c r="X203" s="39"/>
      <c r="Y203" s="39"/>
    </row>
    <row r="204" spans="16:25" x14ac:dyDescent="0.25">
      <c r="W204" s="39"/>
      <c r="X204" s="39"/>
      <c r="Y204" s="39"/>
    </row>
    <row r="205" spans="16:25" x14ac:dyDescent="0.25">
      <c r="W205" s="39"/>
      <c r="X205" s="39"/>
      <c r="Y205" s="39"/>
    </row>
    <row r="206" spans="16:25" x14ac:dyDescent="0.25">
      <c r="W206" s="39"/>
      <c r="X206" s="39"/>
      <c r="Y206" s="39"/>
    </row>
    <row r="207" spans="16:25" x14ac:dyDescent="0.25">
      <c r="W207" s="39"/>
      <c r="X207" s="39"/>
      <c r="Y207" s="39"/>
    </row>
    <row r="208" spans="16:25" x14ac:dyDescent="0.25">
      <c r="W208" s="39"/>
      <c r="X208" s="39"/>
      <c r="Y208" s="39"/>
    </row>
    <row r="209" spans="23:25" x14ac:dyDescent="0.25">
      <c r="W209" s="39"/>
      <c r="X209" s="39"/>
      <c r="Y209" s="39"/>
    </row>
    <row r="210" spans="23:25" x14ac:dyDescent="0.25">
      <c r="W210" s="39"/>
      <c r="X210" s="39"/>
      <c r="Y210" s="39"/>
    </row>
    <row r="211" spans="23:25" x14ac:dyDescent="0.25">
      <c r="W211" s="39"/>
      <c r="X211" s="39"/>
      <c r="Y211" s="39"/>
    </row>
    <row r="212" spans="23:25" x14ac:dyDescent="0.25">
      <c r="W212" s="39"/>
      <c r="X212" s="39"/>
      <c r="Y212" s="39"/>
    </row>
    <row r="213" spans="23:25" x14ac:dyDescent="0.25">
      <c r="W213" s="39"/>
      <c r="X213" s="39"/>
      <c r="Y213" s="39"/>
    </row>
    <row r="214" spans="23:25" x14ac:dyDescent="0.25">
      <c r="W214" s="39"/>
      <c r="X214" s="39"/>
      <c r="Y214" s="39"/>
    </row>
    <row r="215" spans="23:25" x14ac:dyDescent="0.25">
      <c r="W215" s="39"/>
      <c r="X215" s="39"/>
      <c r="Y215" s="39"/>
    </row>
    <row r="216" spans="23:25" x14ac:dyDescent="0.25">
      <c r="W216" s="39"/>
      <c r="X216" s="39"/>
      <c r="Y216" s="39"/>
    </row>
    <row r="217" spans="23:25" x14ac:dyDescent="0.25">
      <c r="W217" s="39"/>
      <c r="X217" s="39"/>
      <c r="Y217" s="39"/>
    </row>
    <row r="218" spans="23:25" x14ac:dyDescent="0.25">
      <c r="W218" s="39"/>
      <c r="X218" s="39"/>
      <c r="Y218" s="39"/>
    </row>
    <row r="219" spans="23:25" x14ac:dyDescent="0.25">
      <c r="W219" s="39"/>
      <c r="X219" s="39"/>
      <c r="Y219" s="39"/>
    </row>
    <row r="220" spans="23:25" x14ac:dyDescent="0.25">
      <c r="W220" s="39"/>
      <c r="X220" s="39"/>
      <c r="Y220" s="39"/>
    </row>
    <row r="221" spans="23:25" x14ac:dyDescent="0.25">
      <c r="W221" s="39"/>
      <c r="X221" s="39"/>
      <c r="Y221" s="39"/>
    </row>
    <row r="222" spans="23:25" x14ac:dyDescent="0.25">
      <c r="W222" s="39"/>
      <c r="X222" s="39"/>
      <c r="Y222" s="39"/>
    </row>
    <row r="223" spans="23:25" x14ac:dyDescent="0.25">
      <c r="W223" s="39"/>
      <c r="X223" s="39"/>
      <c r="Y223" s="39"/>
    </row>
    <row r="224" spans="23:25" x14ac:dyDescent="0.25">
      <c r="W224" s="39"/>
      <c r="X224" s="39"/>
      <c r="Y224" s="39"/>
    </row>
    <row r="225" spans="23:25" x14ac:dyDescent="0.25">
      <c r="W225" s="39"/>
      <c r="X225" s="39"/>
      <c r="Y225" s="39"/>
    </row>
    <row r="226" spans="23:25" x14ac:dyDescent="0.25">
      <c r="W226" s="39"/>
      <c r="X226" s="39"/>
      <c r="Y226" s="39"/>
    </row>
    <row r="227" spans="23:25" x14ac:dyDescent="0.25">
      <c r="W227" s="39"/>
      <c r="X227" s="39"/>
      <c r="Y227" s="39"/>
    </row>
    <row r="228" spans="23:25" x14ac:dyDescent="0.25">
      <c r="W228" s="39"/>
      <c r="X228" s="39"/>
      <c r="Y228" s="39"/>
    </row>
    <row r="229" spans="23:25" x14ac:dyDescent="0.25">
      <c r="W229" s="39"/>
      <c r="X229" s="39"/>
      <c r="Y229" s="39"/>
    </row>
    <row r="230" spans="23:25" x14ac:dyDescent="0.25">
      <c r="W230" s="39"/>
      <c r="X230" s="39"/>
      <c r="Y230" s="39"/>
    </row>
    <row r="231" spans="23:25" x14ac:dyDescent="0.25">
      <c r="W231" s="39"/>
      <c r="X231" s="39"/>
      <c r="Y231" s="39"/>
    </row>
    <row r="232" spans="23:25" x14ac:dyDescent="0.25">
      <c r="W232" s="39"/>
      <c r="X232" s="39"/>
      <c r="Y232" s="39"/>
    </row>
    <row r="233" spans="23:25" x14ac:dyDescent="0.25">
      <c r="W233" s="39"/>
      <c r="X233" s="39"/>
      <c r="Y233" s="39"/>
    </row>
    <row r="234" spans="23:25" x14ac:dyDescent="0.25">
      <c r="W234" s="39"/>
      <c r="X234" s="39"/>
      <c r="Y234" s="39"/>
    </row>
    <row r="235" spans="23:25" x14ac:dyDescent="0.25">
      <c r="W235" s="39"/>
      <c r="X235" s="39"/>
      <c r="Y235" s="39"/>
    </row>
    <row r="236" spans="23:25" x14ac:dyDescent="0.25">
      <c r="W236" s="39"/>
      <c r="X236" s="39"/>
      <c r="Y236" s="39"/>
    </row>
    <row r="237" spans="23:25" x14ac:dyDescent="0.25">
      <c r="W237" s="39"/>
      <c r="X237" s="39"/>
      <c r="Y237" s="39"/>
    </row>
    <row r="238" spans="23:25" x14ac:dyDescent="0.25">
      <c r="W238" s="39"/>
      <c r="X238" s="39"/>
      <c r="Y238" s="39"/>
    </row>
    <row r="239" spans="23:25" x14ac:dyDescent="0.25">
      <c r="W239" s="39"/>
      <c r="X239" s="39"/>
      <c r="Y239" s="39"/>
    </row>
    <row r="240" spans="23:25" x14ac:dyDescent="0.25">
      <c r="W240" s="39"/>
      <c r="X240" s="39"/>
      <c r="Y240" s="39"/>
    </row>
    <row r="241" spans="23:25" x14ac:dyDescent="0.25">
      <c r="W241" s="39"/>
      <c r="X241" s="39"/>
      <c r="Y241" s="39"/>
    </row>
    <row r="242" spans="23:25" x14ac:dyDescent="0.25">
      <c r="W242" s="39"/>
      <c r="X242" s="39"/>
      <c r="Y242" s="39"/>
    </row>
    <row r="243" spans="23:25" x14ac:dyDescent="0.25">
      <c r="W243" s="39"/>
      <c r="X243" s="39"/>
      <c r="Y243" s="39"/>
    </row>
    <row r="244" spans="23:25" x14ac:dyDescent="0.25">
      <c r="W244" s="39"/>
      <c r="X244" s="39"/>
      <c r="Y244" s="39"/>
    </row>
    <row r="245" spans="23:25" x14ac:dyDescent="0.25">
      <c r="W245" s="39"/>
      <c r="X245" s="39"/>
      <c r="Y245" s="39"/>
    </row>
    <row r="246" spans="23:25" x14ac:dyDescent="0.25">
      <c r="W246" s="39"/>
      <c r="X246" s="39"/>
      <c r="Y246" s="39"/>
    </row>
    <row r="247" spans="23:25" x14ac:dyDescent="0.25">
      <c r="W247" s="39"/>
      <c r="X247" s="39"/>
      <c r="Y247" s="39"/>
    </row>
    <row r="248" spans="23:25" x14ac:dyDescent="0.25">
      <c r="W248" s="39"/>
      <c r="X248" s="39"/>
      <c r="Y248" s="39"/>
    </row>
    <row r="249" spans="23:25" x14ac:dyDescent="0.25">
      <c r="W249" s="39"/>
      <c r="X249" s="39"/>
      <c r="Y249" s="39"/>
    </row>
    <row r="250" spans="23:25" x14ac:dyDescent="0.25">
      <c r="W250" s="39"/>
      <c r="X250" s="39"/>
      <c r="Y250" s="39"/>
    </row>
    <row r="251" spans="23:25" x14ac:dyDescent="0.25">
      <c r="W251" s="39"/>
      <c r="X251" s="39"/>
      <c r="Y251" s="39"/>
    </row>
    <row r="252" spans="23:25" x14ac:dyDescent="0.25">
      <c r="W252" s="39"/>
      <c r="X252" s="39"/>
      <c r="Y252" s="39"/>
    </row>
    <row r="253" spans="23:25" x14ac:dyDescent="0.25">
      <c r="W253" s="39"/>
      <c r="X253" s="39"/>
      <c r="Y253" s="39"/>
    </row>
    <row r="254" spans="23:25" x14ac:dyDescent="0.25">
      <c r="W254" s="39"/>
      <c r="X254" s="39"/>
      <c r="Y254" s="39"/>
    </row>
    <row r="255" spans="23:25" x14ac:dyDescent="0.25">
      <c r="W255" s="39"/>
      <c r="X255" s="39"/>
      <c r="Y255" s="39"/>
    </row>
    <row r="256" spans="23:25" x14ac:dyDescent="0.25">
      <c r="W256" s="39"/>
      <c r="X256" s="39"/>
      <c r="Y256" s="39"/>
    </row>
    <row r="257" spans="23:25" x14ac:dyDescent="0.25">
      <c r="W257" s="39"/>
      <c r="X257" s="39"/>
      <c r="Y257" s="39"/>
    </row>
    <row r="258" spans="23:25" x14ac:dyDescent="0.25">
      <c r="W258" s="39"/>
      <c r="X258" s="39"/>
      <c r="Y258" s="39"/>
    </row>
    <row r="259" spans="23:25" x14ac:dyDescent="0.25">
      <c r="W259" s="39"/>
      <c r="X259" s="39"/>
      <c r="Y259" s="39"/>
    </row>
    <row r="260" spans="23:25" x14ac:dyDescent="0.25">
      <c r="W260" s="39"/>
      <c r="X260" s="39"/>
      <c r="Y260" s="39"/>
    </row>
    <row r="261" spans="23:25" x14ac:dyDescent="0.25">
      <c r="W261" s="39"/>
      <c r="X261" s="39"/>
      <c r="Y261" s="39"/>
    </row>
    <row r="262" spans="23:25" x14ac:dyDescent="0.25">
      <c r="W262" s="39"/>
      <c r="X262" s="39"/>
      <c r="Y262" s="39"/>
    </row>
    <row r="263" spans="23:25" x14ac:dyDescent="0.25">
      <c r="W263" s="39"/>
      <c r="X263" s="39"/>
      <c r="Y263" s="39"/>
    </row>
    <row r="264" spans="23:25" x14ac:dyDescent="0.25">
      <c r="W264" s="39"/>
      <c r="X264" s="39"/>
      <c r="Y264" s="39"/>
    </row>
    <row r="265" spans="23:25" x14ac:dyDescent="0.25">
      <c r="W265" s="39"/>
      <c r="X265" s="39"/>
      <c r="Y265" s="39"/>
    </row>
    <row r="266" spans="23:25" x14ac:dyDescent="0.25">
      <c r="W266" s="39"/>
      <c r="X266" s="39"/>
      <c r="Y266" s="39"/>
    </row>
    <row r="267" spans="23:25" x14ac:dyDescent="0.25">
      <c r="W267" s="39"/>
      <c r="X267" s="39"/>
      <c r="Y267" s="39"/>
    </row>
    <row r="268" spans="23:25" x14ac:dyDescent="0.25">
      <c r="W268" s="39"/>
      <c r="X268" s="39"/>
      <c r="Y268" s="39"/>
    </row>
    <row r="269" spans="23:25" x14ac:dyDescent="0.25">
      <c r="W269" s="39"/>
      <c r="X269" s="39"/>
      <c r="Y269" s="39"/>
    </row>
    <row r="270" spans="23:25" x14ac:dyDescent="0.25">
      <c r="W270" s="39"/>
      <c r="X270" s="39"/>
      <c r="Y270" s="39"/>
    </row>
    <row r="271" spans="23:25" x14ac:dyDescent="0.25">
      <c r="W271" s="39"/>
      <c r="X271" s="39"/>
      <c r="Y271" s="39"/>
    </row>
    <row r="272" spans="23:25" x14ac:dyDescent="0.25">
      <c r="W272" s="39"/>
      <c r="X272" s="39"/>
      <c r="Y272" s="39"/>
    </row>
    <row r="273" spans="23:25" x14ac:dyDescent="0.25">
      <c r="W273" s="39"/>
      <c r="X273" s="39"/>
      <c r="Y273" s="39"/>
    </row>
    <row r="274" spans="23:25" x14ac:dyDescent="0.25">
      <c r="W274" s="39"/>
      <c r="X274" s="39"/>
      <c r="Y274" s="39"/>
    </row>
    <row r="275" spans="23:25" x14ac:dyDescent="0.25">
      <c r="W275" s="39"/>
      <c r="X275" s="39"/>
      <c r="Y275" s="39"/>
    </row>
    <row r="276" spans="23:25" x14ac:dyDescent="0.25">
      <c r="W276" s="39"/>
      <c r="X276" s="39"/>
      <c r="Y276" s="39"/>
    </row>
    <row r="277" spans="23:25" x14ac:dyDescent="0.25">
      <c r="W277" s="39"/>
      <c r="X277" s="39"/>
      <c r="Y277" s="39"/>
    </row>
    <row r="278" spans="23:25" x14ac:dyDescent="0.25">
      <c r="W278" s="39"/>
      <c r="X278" s="39"/>
      <c r="Y278" s="39"/>
    </row>
    <row r="279" spans="23:25" x14ac:dyDescent="0.25">
      <c r="W279" s="39"/>
      <c r="X279" s="39"/>
      <c r="Y279" s="39"/>
    </row>
    <row r="280" spans="23:25" x14ac:dyDescent="0.25">
      <c r="W280" s="39"/>
      <c r="X280" s="39"/>
      <c r="Y280" s="39"/>
    </row>
    <row r="281" spans="23:25" x14ac:dyDescent="0.25">
      <c r="W281" s="39"/>
      <c r="X281" s="39"/>
      <c r="Y281" s="39"/>
    </row>
    <row r="282" spans="23:25" x14ac:dyDescent="0.25">
      <c r="W282" s="39"/>
      <c r="X282" s="39"/>
      <c r="Y282" s="39"/>
    </row>
    <row r="283" spans="23:25" x14ac:dyDescent="0.25">
      <c r="W283" s="39"/>
      <c r="X283" s="39"/>
      <c r="Y283" s="39"/>
    </row>
    <row r="284" spans="23:25" x14ac:dyDescent="0.25">
      <c r="W284" s="39"/>
      <c r="X284" s="39"/>
      <c r="Y284" s="39"/>
    </row>
    <row r="285" spans="23:25" x14ac:dyDescent="0.25">
      <c r="W285" s="39"/>
      <c r="X285" s="39"/>
      <c r="Y285" s="39"/>
    </row>
    <row r="286" spans="23:25" x14ac:dyDescent="0.25">
      <c r="W286" s="39"/>
      <c r="X286" s="39"/>
      <c r="Y286" s="39"/>
    </row>
    <row r="287" spans="23:25" x14ac:dyDescent="0.25">
      <c r="W287" s="39"/>
      <c r="X287" s="39"/>
      <c r="Y287" s="39"/>
    </row>
    <row r="288" spans="23:25" x14ac:dyDescent="0.25">
      <c r="W288" s="39"/>
      <c r="X288" s="39"/>
      <c r="Y288" s="39"/>
    </row>
    <row r="289" spans="23:25" x14ac:dyDescent="0.25">
      <c r="W289" s="39"/>
      <c r="X289" s="39"/>
      <c r="Y289" s="39"/>
    </row>
    <row r="290" spans="23:25" x14ac:dyDescent="0.25">
      <c r="W290" s="39"/>
      <c r="X290" s="39"/>
      <c r="Y290" s="39"/>
    </row>
    <row r="291" spans="23:25" x14ac:dyDescent="0.25">
      <c r="W291" s="39"/>
      <c r="X291" s="39"/>
      <c r="Y291" s="39"/>
    </row>
    <row r="292" spans="23:25" x14ac:dyDescent="0.25">
      <c r="W292" s="39"/>
      <c r="X292" s="39"/>
      <c r="Y292" s="39"/>
    </row>
    <row r="293" spans="23:25" x14ac:dyDescent="0.25">
      <c r="W293" s="39"/>
      <c r="X293" s="39"/>
      <c r="Y293" s="39"/>
    </row>
    <row r="294" spans="23:25" x14ac:dyDescent="0.25">
      <c r="W294" s="39"/>
      <c r="X294" s="39"/>
      <c r="Y294" s="39"/>
    </row>
    <row r="295" spans="23:25" x14ac:dyDescent="0.25">
      <c r="W295" s="39"/>
      <c r="X295" s="39"/>
      <c r="Y295" s="39"/>
    </row>
    <row r="296" spans="23:25" x14ac:dyDescent="0.25">
      <c r="W296" s="39"/>
      <c r="X296" s="39"/>
      <c r="Y296" s="39"/>
    </row>
    <row r="297" spans="23:25" x14ac:dyDescent="0.25">
      <c r="W297" s="39"/>
      <c r="X297" s="39"/>
      <c r="Y297" s="39"/>
    </row>
    <row r="298" spans="23:25" x14ac:dyDescent="0.25">
      <c r="W298" s="39"/>
      <c r="X298" s="39"/>
      <c r="Y298" s="39"/>
    </row>
    <row r="299" spans="23:25" x14ac:dyDescent="0.25">
      <c r="W299" s="39"/>
      <c r="X299" s="39"/>
      <c r="Y299" s="39"/>
    </row>
    <row r="300" spans="23:25" x14ac:dyDescent="0.25">
      <c r="W300" s="39"/>
      <c r="X300" s="39"/>
      <c r="Y300" s="39"/>
    </row>
    <row r="301" spans="23:25" x14ac:dyDescent="0.25">
      <c r="W301" s="39"/>
      <c r="X301" s="39"/>
      <c r="Y301" s="39"/>
    </row>
    <row r="302" spans="23:25" x14ac:dyDescent="0.25">
      <c r="W302" s="39"/>
      <c r="X302" s="39"/>
      <c r="Y302" s="39"/>
    </row>
    <row r="303" spans="23:25" x14ac:dyDescent="0.25">
      <c r="W303" s="39"/>
      <c r="X303" s="39"/>
      <c r="Y303" s="39"/>
    </row>
    <row r="304" spans="23:25" x14ac:dyDescent="0.25">
      <c r="W304" s="39"/>
      <c r="X304" s="39"/>
      <c r="Y304" s="39"/>
    </row>
    <row r="305" spans="23:25" x14ac:dyDescent="0.25">
      <c r="W305" s="39"/>
      <c r="X305" s="39"/>
      <c r="Y305" s="39"/>
    </row>
    <row r="306" spans="23:25" x14ac:dyDescent="0.25">
      <c r="W306" s="39"/>
      <c r="X306" s="39"/>
      <c r="Y306" s="39"/>
    </row>
    <row r="307" spans="23:25" x14ac:dyDescent="0.25">
      <c r="W307" s="39"/>
      <c r="X307" s="39"/>
      <c r="Y307" s="39"/>
    </row>
    <row r="308" spans="23:25" x14ac:dyDescent="0.25">
      <c r="W308" s="39"/>
      <c r="X308" s="39"/>
      <c r="Y308" s="39"/>
    </row>
    <row r="309" spans="23:25" x14ac:dyDescent="0.25">
      <c r="W309" s="39"/>
      <c r="X309" s="39"/>
      <c r="Y309" s="39"/>
    </row>
    <row r="310" spans="23:25" x14ac:dyDescent="0.25">
      <c r="W310" s="39"/>
      <c r="X310" s="39"/>
      <c r="Y310" s="39"/>
    </row>
    <row r="311" spans="23:25" x14ac:dyDescent="0.25">
      <c r="W311" s="39"/>
      <c r="X311" s="39"/>
      <c r="Y311" s="39"/>
    </row>
    <row r="312" spans="23:25" x14ac:dyDescent="0.25">
      <c r="W312" s="39"/>
      <c r="X312" s="39"/>
      <c r="Y312" s="39"/>
    </row>
    <row r="313" spans="23:25" x14ac:dyDescent="0.25">
      <c r="W313" s="39"/>
      <c r="X313" s="39"/>
      <c r="Y313" s="39"/>
    </row>
    <row r="314" spans="23:25" x14ac:dyDescent="0.25">
      <c r="W314" s="39"/>
      <c r="X314" s="39"/>
      <c r="Y314" s="39"/>
    </row>
    <row r="315" spans="23:25" x14ac:dyDescent="0.25">
      <c r="W315" s="39"/>
      <c r="X315" s="39"/>
      <c r="Y315" s="39"/>
    </row>
    <row r="316" spans="23:25" x14ac:dyDescent="0.25">
      <c r="W316" s="39"/>
      <c r="X316" s="39"/>
      <c r="Y316" s="39"/>
    </row>
    <row r="317" spans="23:25" x14ac:dyDescent="0.25">
      <c r="W317" s="39"/>
      <c r="X317" s="39"/>
      <c r="Y317" s="39"/>
    </row>
    <row r="318" spans="23:25" x14ac:dyDescent="0.25">
      <c r="W318" s="39"/>
      <c r="X318" s="39"/>
      <c r="Y318" s="39"/>
    </row>
    <row r="319" spans="23:25" x14ac:dyDescent="0.25">
      <c r="W319" s="39"/>
      <c r="X319" s="39"/>
      <c r="Y319" s="39"/>
    </row>
    <row r="320" spans="23:25" x14ac:dyDescent="0.25">
      <c r="W320" s="39"/>
      <c r="X320" s="39"/>
      <c r="Y320" s="39"/>
    </row>
    <row r="321" spans="23:25" x14ac:dyDescent="0.25">
      <c r="W321" s="39"/>
      <c r="X321" s="39"/>
      <c r="Y321" s="39"/>
    </row>
    <row r="322" spans="23:25" x14ac:dyDescent="0.25">
      <c r="W322" s="39"/>
      <c r="X322" s="39"/>
      <c r="Y322" s="39"/>
    </row>
    <row r="323" spans="23:25" x14ac:dyDescent="0.25">
      <c r="W323" s="39"/>
      <c r="X323" s="39"/>
      <c r="Y323" s="39"/>
    </row>
    <row r="324" spans="23:25" x14ac:dyDescent="0.25">
      <c r="W324" s="39"/>
      <c r="X324" s="39"/>
      <c r="Y324" s="39"/>
    </row>
    <row r="325" spans="23:25" x14ac:dyDescent="0.25">
      <c r="W325" s="39"/>
      <c r="X325" s="39"/>
      <c r="Y325" s="39"/>
    </row>
    <row r="326" spans="23:25" x14ac:dyDescent="0.25">
      <c r="W326" s="39"/>
      <c r="X326" s="39"/>
      <c r="Y326" s="39"/>
    </row>
    <row r="327" spans="23:25" x14ac:dyDescent="0.25">
      <c r="W327" s="39"/>
      <c r="X327" s="39"/>
      <c r="Y327" s="39"/>
    </row>
    <row r="328" spans="23:25" x14ac:dyDescent="0.25">
      <c r="W328" s="39"/>
      <c r="X328" s="39"/>
      <c r="Y328" s="39"/>
    </row>
    <row r="329" spans="23:25" x14ac:dyDescent="0.25">
      <c r="W329" s="39"/>
      <c r="X329" s="39"/>
      <c r="Y329" s="39"/>
    </row>
    <row r="330" spans="23:25" x14ac:dyDescent="0.25">
      <c r="W330" s="39"/>
      <c r="X330" s="39"/>
      <c r="Y330" s="39"/>
    </row>
    <row r="331" spans="23:25" x14ac:dyDescent="0.25">
      <c r="W331" s="39"/>
      <c r="X331" s="39"/>
      <c r="Y331" s="39"/>
    </row>
    <row r="332" spans="23:25" x14ac:dyDescent="0.25">
      <c r="W332" s="39"/>
      <c r="X332" s="39"/>
      <c r="Y332" s="39"/>
    </row>
    <row r="333" spans="23:25" x14ac:dyDescent="0.25">
      <c r="W333" s="39"/>
      <c r="X333" s="39"/>
      <c r="Y333" s="39"/>
    </row>
    <row r="334" spans="23:25" x14ac:dyDescent="0.25">
      <c r="W334" s="39"/>
      <c r="X334" s="39"/>
      <c r="Y334" s="39"/>
    </row>
    <row r="335" spans="23:25" x14ac:dyDescent="0.25">
      <c r="W335" s="39"/>
      <c r="X335" s="39"/>
      <c r="Y335" s="39"/>
    </row>
    <row r="336" spans="23:25" x14ac:dyDescent="0.25">
      <c r="W336" s="39"/>
      <c r="X336" s="39"/>
      <c r="Y336" s="39"/>
    </row>
    <row r="337" spans="23:25" x14ac:dyDescent="0.25">
      <c r="W337" s="39"/>
      <c r="X337" s="39"/>
      <c r="Y337" s="39"/>
    </row>
    <row r="338" spans="23:25" x14ac:dyDescent="0.25">
      <c r="W338" s="39"/>
      <c r="X338" s="39"/>
      <c r="Y338" s="39"/>
    </row>
    <row r="339" spans="23:25" x14ac:dyDescent="0.25">
      <c r="W339" s="39"/>
      <c r="X339" s="39"/>
      <c r="Y339" s="39"/>
    </row>
    <row r="340" spans="23:25" x14ac:dyDescent="0.25">
      <c r="W340" s="39"/>
      <c r="X340" s="39"/>
      <c r="Y340" s="39"/>
    </row>
    <row r="341" spans="23:25" x14ac:dyDescent="0.25">
      <c r="W341" s="39"/>
      <c r="X341" s="39"/>
      <c r="Y341" s="39"/>
    </row>
    <row r="342" spans="23:25" x14ac:dyDescent="0.25">
      <c r="W342" s="39"/>
      <c r="X342" s="39"/>
      <c r="Y342" s="39"/>
    </row>
    <row r="343" spans="23:25" x14ac:dyDescent="0.25">
      <c r="W343" s="39"/>
      <c r="X343" s="39"/>
      <c r="Y343" s="39"/>
    </row>
    <row r="344" spans="23:25" x14ac:dyDescent="0.25">
      <c r="W344" s="39"/>
      <c r="X344" s="39"/>
      <c r="Y344" s="39"/>
    </row>
    <row r="345" spans="23:25" x14ac:dyDescent="0.25">
      <c r="W345" s="39"/>
      <c r="X345" s="39"/>
      <c r="Y345" s="39"/>
    </row>
    <row r="346" spans="23:25" x14ac:dyDescent="0.25">
      <c r="W346" s="39"/>
      <c r="X346" s="39"/>
      <c r="Y346" s="39"/>
    </row>
    <row r="347" spans="23:25" x14ac:dyDescent="0.25">
      <c r="W347" s="39"/>
      <c r="X347" s="39"/>
      <c r="Y347" s="39"/>
    </row>
    <row r="348" spans="23:25" x14ac:dyDescent="0.25">
      <c r="W348" s="39"/>
      <c r="X348" s="39"/>
      <c r="Y348" s="39"/>
    </row>
    <row r="349" spans="23:25" x14ac:dyDescent="0.25">
      <c r="W349" s="39"/>
      <c r="X349" s="39"/>
      <c r="Y349" s="39"/>
    </row>
    <row r="350" spans="23:25" x14ac:dyDescent="0.25">
      <c r="W350" s="39"/>
      <c r="X350" s="39"/>
      <c r="Y350" s="39"/>
    </row>
    <row r="351" spans="23:25" x14ac:dyDescent="0.25">
      <c r="W351" s="39"/>
      <c r="X351" s="39"/>
      <c r="Y351" s="39"/>
    </row>
    <row r="352" spans="23:25" x14ac:dyDescent="0.25">
      <c r="W352" s="39"/>
      <c r="X352" s="39"/>
      <c r="Y352" s="39"/>
    </row>
    <row r="353" spans="23:25" x14ac:dyDescent="0.25">
      <c r="W353" s="39"/>
      <c r="X353" s="39"/>
      <c r="Y353" s="39"/>
    </row>
    <row r="354" spans="23:25" x14ac:dyDescent="0.25">
      <c r="W354" s="39"/>
      <c r="X354" s="39"/>
      <c r="Y354" s="39"/>
    </row>
    <row r="355" spans="23:25" x14ac:dyDescent="0.25">
      <c r="W355" s="39"/>
      <c r="X355" s="39"/>
      <c r="Y355" s="39"/>
    </row>
    <row r="356" spans="23:25" x14ac:dyDescent="0.25">
      <c r="W356" s="39"/>
      <c r="X356" s="39"/>
      <c r="Y356" s="39"/>
    </row>
    <row r="357" spans="23:25" x14ac:dyDescent="0.25">
      <c r="W357" s="39"/>
      <c r="X357" s="39"/>
      <c r="Y357" s="39"/>
    </row>
    <row r="358" spans="23:25" x14ac:dyDescent="0.25">
      <c r="W358" s="39"/>
      <c r="X358" s="39"/>
      <c r="Y358" s="39"/>
    </row>
    <row r="359" spans="23:25" x14ac:dyDescent="0.25">
      <c r="W359" s="39"/>
      <c r="X359" s="39"/>
      <c r="Y359" s="39"/>
    </row>
    <row r="360" spans="23:25" x14ac:dyDescent="0.25">
      <c r="W360" s="39"/>
      <c r="X360" s="39"/>
      <c r="Y360" s="39"/>
    </row>
    <row r="361" spans="23:25" x14ac:dyDescent="0.25">
      <c r="W361" s="39"/>
      <c r="X361" s="39"/>
      <c r="Y361" s="39"/>
    </row>
    <row r="362" spans="23:25" x14ac:dyDescent="0.25">
      <c r="W362" s="39"/>
      <c r="X362" s="39"/>
      <c r="Y362" s="39"/>
    </row>
    <row r="363" spans="23:25" x14ac:dyDescent="0.25">
      <c r="W363" s="39"/>
      <c r="X363" s="39"/>
      <c r="Y363" s="39"/>
    </row>
    <row r="364" spans="23:25" x14ac:dyDescent="0.25">
      <c r="W364" s="39"/>
      <c r="X364" s="39"/>
      <c r="Y364" s="39"/>
    </row>
    <row r="365" spans="23:25" x14ac:dyDescent="0.25">
      <c r="W365" s="39"/>
      <c r="X365" s="39"/>
      <c r="Y365" s="39"/>
    </row>
    <row r="366" spans="23:25" x14ac:dyDescent="0.25">
      <c r="W366" s="39"/>
      <c r="X366" s="39"/>
      <c r="Y366" s="39"/>
    </row>
    <row r="367" spans="23:25" x14ac:dyDescent="0.25">
      <c r="W367" s="39"/>
      <c r="X367" s="39"/>
      <c r="Y367" s="39"/>
    </row>
    <row r="368" spans="23:25" x14ac:dyDescent="0.25">
      <c r="W368" s="39"/>
      <c r="X368" s="39"/>
      <c r="Y368" s="39"/>
    </row>
  </sheetData>
  <pageMargins left="0.7" right="0.7" top="0.75" bottom="0.75" header="0.3" footer="0.3"/>
  <pageSetup orientation="portrait"/>
  <headerFooter alignWithMargins="0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negative="1" xr2:uid="{333FA70B-DD26-4E51-9C7F-F95B0E694AC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'Result (3)'!D2:Y2</xm:f>
              <xm:sqref>Z2</xm:sqref>
            </x14:sparkline>
            <x14:sparkline>
              <xm:f>'Result (3)'!D3:Y3</xm:f>
              <xm:sqref>Z3</xm:sqref>
            </x14:sparkline>
            <x14:sparkline>
              <xm:f>'Result (3)'!D4:Y4</xm:f>
              <xm:sqref>Z4</xm:sqref>
            </x14:sparkline>
            <x14:sparkline>
              <xm:f>'Result (3)'!D5:Y5</xm:f>
              <xm:sqref>Z5</xm:sqref>
            </x14:sparkline>
            <x14:sparkline>
              <xm:f>'Result (3)'!D6:Y6</xm:f>
              <xm:sqref>Z6</xm:sqref>
            </x14:sparkline>
            <x14:sparkline>
              <xm:f>'Result (3)'!D7:Y7</xm:f>
              <xm:sqref>Z7</xm:sqref>
            </x14:sparkline>
            <x14:sparkline>
              <xm:f>'Result (3)'!D8:Y8</xm:f>
              <xm:sqref>Z8</xm:sqref>
            </x14:sparkline>
            <x14:sparkline>
              <xm:f>'Result (3)'!D9:Y9</xm:f>
              <xm:sqref>Z9</xm:sqref>
            </x14:sparkline>
            <x14:sparkline>
              <xm:f>'Result (3)'!D10:Y10</xm:f>
              <xm:sqref>Z10</xm:sqref>
            </x14:sparkline>
            <x14:sparkline>
              <xm:f>'Result (3)'!D11:Y11</xm:f>
              <xm:sqref>Z11</xm:sqref>
            </x14:sparkline>
            <x14:sparkline>
              <xm:f>'Result (3)'!D12:Y12</xm:f>
              <xm:sqref>Z12</xm:sqref>
            </x14:sparkline>
            <x14:sparkline>
              <xm:f>'Result (3)'!D13:Y13</xm:f>
              <xm:sqref>Z13</xm:sqref>
            </x14:sparkline>
            <x14:sparkline>
              <xm:f>'Result (3)'!D14:Y14</xm:f>
              <xm:sqref>Z14</xm:sqref>
            </x14:sparkline>
            <x14:sparkline>
              <xm:f>'Result (3)'!D15:Y15</xm:f>
              <xm:sqref>Z15</xm:sqref>
            </x14:sparkline>
            <x14:sparkline>
              <xm:f>'Result (3)'!D16:Y16</xm:f>
              <xm:sqref>Z16</xm:sqref>
            </x14:sparkline>
            <x14:sparkline>
              <xm:f>'Result (3)'!D17:Y17</xm:f>
              <xm:sqref>Z17</xm:sqref>
            </x14:sparkline>
            <x14:sparkline>
              <xm:f>'Result (3)'!D18:Y18</xm:f>
              <xm:sqref>Z18</xm:sqref>
            </x14:sparkline>
            <x14:sparkline>
              <xm:f>'Result (3)'!D19:Y19</xm:f>
              <xm:sqref>Z19</xm:sqref>
            </x14:sparkline>
            <x14:sparkline>
              <xm:f>'Result (3)'!D20:Y20</xm:f>
              <xm:sqref>Z20</xm:sqref>
            </x14:sparkline>
            <x14:sparkline>
              <xm:f>'Result (3)'!D21:Y21</xm:f>
              <xm:sqref>Z21</xm:sqref>
            </x14:sparkline>
            <x14:sparkline>
              <xm:f>'Result (3)'!D22:Y22</xm:f>
              <xm:sqref>Z22</xm:sqref>
            </x14:sparkline>
            <x14:sparkline>
              <xm:f>'Result (3)'!D23:Y23</xm:f>
              <xm:sqref>Z23</xm:sqref>
            </x14:sparkline>
            <x14:sparkline>
              <xm:f>'Result (3)'!D24:Y24</xm:f>
              <xm:sqref>Z24</xm:sqref>
            </x14:sparkline>
            <x14:sparkline>
              <xm:f>'Result (3)'!D25:Y25</xm:f>
              <xm:sqref>Z25</xm:sqref>
            </x14:sparkline>
            <x14:sparkline>
              <xm:f>'Result (3)'!D26:Y26</xm:f>
              <xm:sqref>Z26</xm:sqref>
            </x14:sparkline>
            <x14:sparkline>
              <xm:f>'Result (3)'!D27:Y27</xm:f>
              <xm:sqref>Z27</xm:sqref>
            </x14:sparkline>
            <x14:sparkline>
              <xm:f>'Result (3)'!D28:Y28</xm:f>
              <xm:sqref>Z28</xm:sqref>
            </x14:sparkline>
            <x14:sparkline>
              <xm:f>'Result (3)'!D29:Y29</xm:f>
              <xm:sqref>Z29</xm:sqref>
            </x14:sparkline>
            <x14:sparkline>
              <xm:f>'Result (3)'!D30:Y30</xm:f>
              <xm:sqref>Z30</xm:sqref>
            </x14:sparkline>
            <x14:sparkline>
              <xm:f>'Result (3)'!D31:Y31</xm:f>
              <xm:sqref>Z31</xm:sqref>
            </x14:sparkline>
            <x14:sparkline>
              <xm:f>'Result (3)'!D32:Y32</xm:f>
              <xm:sqref>Z32</xm:sqref>
            </x14:sparkline>
            <x14:sparkline>
              <xm:f>'Result (3)'!D33:Y33</xm:f>
              <xm:sqref>Z33</xm:sqref>
            </x14:sparkline>
            <x14:sparkline>
              <xm:f>'Result (3)'!D34:Y34</xm:f>
              <xm:sqref>Z34</xm:sqref>
            </x14:sparkline>
            <x14:sparkline>
              <xm:f>'Result (3)'!D35:Y35</xm:f>
              <xm:sqref>Z35</xm:sqref>
            </x14:sparkline>
            <x14:sparkline>
              <xm:f>'Result (3)'!D36:Y36</xm:f>
              <xm:sqref>Z36</xm:sqref>
            </x14:sparkline>
            <x14:sparkline>
              <xm:f>'Result (3)'!D37:Y37</xm:f>
              <xm:sqref>Z37</xm:sqref>
            </x14:sparkline>
            <x14:sparkline>
              <xm:f>'Result (3)'!D38:Y38</xm:f>
              <xm:sqref>Z38</xm:sqref>
            </x14:sparkline>
            <x14:sparkline>
              <xm:f>'Result (3)'!D39:Y39</xm:f>
              <xm:sqref>Z39</xm:sqref>
            </x14:sparkline>
            <x14:sparkline>
              <xm:f>'Result (3)'!D40:Y40</xm:f>
              <xm:sqref>Z40</xm:sqref>
            </x14:sparkline>
            <x14:sparkline>
              <xm:f>'Result (3)'!D41:Y41</xm:f>
              <xm:sqref>Z41</xm:sqref>
            </x14:sparkline>
            <x14:sparkline>
              <xm:f>'Result (3)'!D42:Y42</xm:f>
              <xm:sqref>Z42</xm:sqref>
            </x14:sparkline>
            <x14:sparkline>
              <xm:f>'Result (3)'!D43:Y43</xm:f>
              <xm:sqref>Z43</xm:sqref>
            </x14:sparkline>
            <x14:sparkline>
              <xm:f>'Result (3)'!D44:Y44</xm:f>
              <xm:sqref>Z44</xm:sqref>
            </x14:sparkline>
            <x14:sparkline>
              <xm:f>'Result (3)'!D45:Y45</xm:f>
              <xm:sqref>Z45</xm:sqref>
            </x14:sparkline>
            <x14:sparkline>
              <xm:f>'Result (3)'!D46:Y46</xm:f>
              <xm:sqref>Z46</xm:sqref>
            </x14:sparkline>
            <x14:sparkline>
              <xm:f>'Result (3)'!D47:Y47</xm:f>
              <xm:sqref>Z47</xm:sqref>
            </x14:sparkline>
            <x14:sparkline>
              <xm:f>'Result (3)'!D48:Y48</xm:f>
              <xm:sqref>Z48</xm:sqref>
            </x14:sparkline>
            <x14:sparkline>
              <xm:f>'Result (3)'!D49:Y49</xm:f>
              <xm:sqref>Z49</xm:sqref>
            </x14:sparkline>
            <x14:sparkline>
              <xm:f>'Result (3)'!D50:Y50</xm:f>
              <xm:sqref>Z50</xm:sqref>
            </x14:sparkline>
            <x14:sparkline>
              <xm:f>'Result (3)'!D51:Y51</xm:f>
              <xm:sqref>Z51</xm:sqref>
            </x14:sparkline>
            <x14:sparkline>
              <xm:f>'Result (3)'!D52:Y52</xm:f>
              <xm:sqref>Z52</xm:sqref>
            </x14:sparkline>
            <x14:sparkline>
              <xm:f>'Result (3)'!D53:Y53</xm:f>
              <xm:sqref>Z53</xm:sqref>
            </x14:sparkline>
            <x14:sparkline>
              <xm:f>'Result (3)'!D54:Y54</xm:f>
              <xm:sqref>Z54</xm:sqref>
            </x14:sparkline>
            <x14:sparkline>
              <xm:f>'Result (3)'!D55:Y55</xm:f>
              <xm:sqref>Z55</xm:sqref>
            </x14:sparkline>
            <x14:sparkline>
              <xm:f>'Result (3)'!D56:Y56</xm:f>
              <xm:sqref>Z56</xm:sqref>
            </x14:sparkline>
            <x14:sparkline>
              <xm:f>'Result (3)'!D57:Y57</xm:f>
              <xm:sqref>Z57</xm:sqref>
            </x14:sparkline>
            <x14:sparkline>
              <xm:f>'Result (3)'!D58:Y58</xm:f>
              <xm:sqref>Z58</xm:sqref>
            </x14:sparkline>
            <x14:sparkline>
              <xm:f>'Result (3)'!D59:Y59</xm:f>
              <xm:sqref>Z59</xm:sqref>
            </x14:sparkline>
            <x14:sparkline>
              <xm:f>'Result (3)'!D60:Y60</xm:f>
              <xm:sqref>Z60</xm:sqref>
            </x14:sparkline>
            <x14:sparkline>
              <xm:f>'Result (3)'!D61:Y61</xm:f>
              <xm:sqref>Z61</xm:sqref>
            </x14:sparkline>
            <x14:sparkline>
              <xm:f>'Result (3)'!D62:Y62</xm:f>
              <xm:sqref>Z62</xm:sqref>
            </x14:sparkline>
            <x14:sparkline>
              <xm:f>'Result (3)'!D63:Y63</xm:f>
              <xm:sqref>Z63</xm:sqref>
            </x14:sparkline>
            <x14:sparkline>
              <xm:f>'Result (3)'!D64:Y64</xm:f>
              <xm:sqref>Z64</xm:sqref>
            </x14:sparkline>
            <x14:sparkline>
              <xm:f>'Result (3)'!D65:Y65</xm:f>
              <xm:sqref>Z65</xm:sqref>
            </x14:sparkline>
            <x14:sparkline>
              <xm:f>'Result (3)'!D66:Y66</xm:f>
              <xm:sqref>Z66</xm:sqref>
            </x14:sparkline>
            <x14:sparkline>
              <xm:f>'Result (3)'!D67:Y67</xm:f>
              <xm:sqref>Z67</xm:sqref>
            </x14:sparkline>
            <x14:sparkline>
              <xm:f>'Result (3)'!D68:Y68</xm:f>
              <xm:sqref>Z68</xm:sqref>
            </x14:sparkline>
            <x14:sparkline>
              <xm:f>'Result (3)'!D69:Y69</xm:f>
              <xm:sqref>Z69</xm:sqref>
            </x14:sparkline>
            <x14:sparkline>
              <xm:f>'Result (3)'!D70:Y70</xm:f>
              <xm:sqref>Z70</xm:sqref>
            </x14:sparkline>
            <x14:sparkline>
              <xm:f>'Result (3)'!D71:Y71</xm:f>
              <xm:sqref>Z71</xm:sqref>
            </x14:sparkline>
            <x14:sparkline>
              <xm:f>'Result (3)'!D72:Y72</xm:f>
              <xm:sqref>Z72</xm:sqref>
            </x14:sparkline>
            <x14:sparkline>
              <xm:f>'Result (3)'!D73:Y73</xm:f>
              <xm:sqref>Z73</xm:sqref>
            </x14:sparkline>
            <x14:sparkline>
              <xm:f>'Result (3)'!D74:Y74</xm:f>
              <xm:sqref>Z74</xm:sqref>
            </x14:sparkline>
            <x14:sparkline>
              <xm:f>'Result (3)'!D75:Y75</xm:f>
              <xm:sqref>Z75</xm:sqref>
            </x14:sparkline>
            <x14:sparkline>
              <xm:f>'Result (3)'!D76:Y76</xm:f>
              <xm:sqref>Z76</xm:sqref>
            </x14:sparkline>
            <x14:sparkline>
              <xm:f>'Result (3)'!D77:Y77</xm:f>
              <xm:sqref>Z77</xm:sqref>
            </x14:sparkline>
            <x14:sparkline>
              <xm:f>'Result (3)'!D78:Y78</xm:f>
              <xm:sqref>Z78</xm:sqref>
            </x14:sparkline>
            <x14:sparkline>
              <xm:f>'Result (3)'!D79:Y79</xm:f>
              <xm:sqref>Z79</xm:sqref>
            </x14:sparkline>
            <x14:sparkline>
              <xm:f>'Result (3)'!D80:Y80</xm:f>
              <xm:sqref>Z80</xm:sqref>
            </x14:sparkline>
            <x14:sparkline>
              <xm:f>'Result (3)'!D81:Y81</xm:f>
              <xm:sqref>Z81</xm:sqref>
            </x14:sparkline>
            <x14:sparkline>
              <xm:f>'Result (3)'!D82:Y82</xm:f>
              <xm:sqref>Z82</xm:sqref>
            </x14:sparkline>
            <x14:sparkline>
              <xm:f>'Result (3)'!D83:Y83</xm:f>
              <xm:sqref>Z83</xm:sqref>
            </x14:sparkline>
            <x14:sparkline>
              <xm:f>'Result (3)'!D84:Y84</xm:f>
              <xm:sqref>Z84</xm:sqref>
            </x14:sparkline>
            <x14:sparkline>
              <xm:f>'Result (3)'!D85:Y85</xm:f>
              <xm:sqref>Z85</xm:sqref>
            </x14:sparkline>
            <x14:sparkline>
              <xm:f>'Result (3)'!D86:Y86</xm:f>
              <xm:sqref>Z86</xm:sqref>
            </x14:sparkline>
            <x14:sparkline>
              <xm:f>'Result (3)'!D87:Y87</xm:f>
              <xm:sqref>Z87</xm:sqref>
            </x14:sparkline>
            <x14:sparkline>
              <xm:f>'Result (3)'!D88:Y88</xm:f>
              <xm:sqref>Z88</xm:sqref>
            </x14:sparkline>
            <x14:sparkline>
              <xm:f>'Result (3)'!D89:Y89</xm:f>
              <xm:sqref>Z89</xm:sqref>
            </x14:sparkline>
            <x14:sparkline>
              <xm:f>'Result (3)'!D90:Y90</xm:f>
              <xm:sqref>Z90</xm:sqref>
            </x14:sparkline>
            <x14:sparkline>
              <xm:f>'Result (3)'!D91:Y91</xm:f>
              <xm:sqref>Z91</xm:sqref>
            </x14:sparkline>
            <x14:sparkline>
              <xm:f>'Result (3)'!D92:Y92</xm:f>
              <xm:sqref>Z92</xm:sqref>
            </x14:sparkline>
            <x14:sparkline>
              <xm:f>'Result (3)'!D93:Y93</xm:f>
              <xm:sqref>Z93</xm:sqref>
            </x14:sparkline>
            <x14:sparkline>
              <xm:f>'Result (3)'!D94:Y94</xm:f>
              <xm:sqref>Z94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</vt:lpstr>
      <vt:lpstr>Percent</vt:lpstr>
      <vt:lpstr>Adjustment</vt:lpstr>
      <vt:lpstr>Result</vt:lpstr>
      <vt:lpstr>Result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b4uriz</cp:lastModifiedBy>
  <dcterms:created xsi:type="dcterms:W3CDTF">2019-12-12T03:29:12Z</dcterms:created>
  <dcterms:modified xsi:type="dcterms:W3CDTF">2019-12-12T18:46:26Z</dcterms:modified>
</cp:coreProperties>
</file>